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88" windowHeight="9180" firstSheet="7" activeTab="9"/>
  </bookViews>
  <sheets>
    <sheet name="部门财务收支预算总表01-1" sheetId="2" r:id="rId1"/>
    <sheet name="部门收入预算表01-2" sheetId="3" r:id="rId2"/>
    <sheet name="部门支出预算表01-3" sheetId="4" r:id="rId3"/>
    <sheet name="部门财政拨款收支预算总表02-1" sheetId="5" r:id="rId4"/>
    <sheet name="一般公共预算支出预算表02-2" sheetId="6" r:id="rId5"/>
    <sheet name="一般公共预算“三公”经费支出预算表03" sheetId="7" r:id="rId6"/>
    <sheet name="部门基本支出预算表04" sheetId="8" r:id="rId7"/>
    <sheet name="部门项目支出预算表05-1" sheetId="9" r:id="rId8"/>
    <sheet name="部门项目支出绩效目标表05-2" sheetId="10" r:id="rId9"/>
    <sheet name="部门政府性基金预算支出预算表06" sheetId="11" r:id="rId10"/>
    <sheet name="部门政府采购预算表07" sheetId="12" r:id="rId11"/>
    <sheet name="部门政府购买服务预算表08" sheetId="13" r:id="rId12"/>
    <sheet name="州对下转移支付预算表09-1" sheetId="14" r:id="rId13"/>
    <sheet name="州对下转移支付绩效目标表09-2" sheetId="15" r:id="rId14"/>
    <sheet name="新增资产配置表10" sheetId="16" r:id="rId15"/>
    <sheet name="上级补助项目支出预算表11" sheetId="17" r:id="rId16"/>
    <sheet name="部门项目中期规划预算表12" sheetId="18"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<sst xmlns="http://schemas.openxmlformats.org/spreadsheetml/2006/main" count="1175" uniqueCount="464">
  <si>
    <t>预算01-1表</t>
  </si>
  <si>
    <t>单位:元</t>
  </si>
  <si>
    <t>收入</t>
  </si>
  <si>
    <t>支出</t>
  </si>
  <si>
    <t>项目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</si>
  <si>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</si>
  <si>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</si>
  <si>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</si>
  <si>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</si>
  <si>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</si>
  <si>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</si>
  <si>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</si>
  <si>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</si>
  <si>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</si>
  <si>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</si>
  <si>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</si>
  <si>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</si>
  <si>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</si>
  <si>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</si>
  <si>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上年结余结转</t>
  </si>
  <si>
    <t>年终结转结余</t>
  </si>
  <si>
    <t>1、财政拨款结转结余</t>
  </si>
  <si>
    <t>2、使用非财政拨款结余</t>
  </si>
  <si>
    <t>2、非财政拨款结余</t>
  </si>
  <si>
    <t>收  入  总  计</t>
  </si>
  <si>
    <t>支  出  总  计</t>
  </si>
  <si>
    <t>预算01-2表</t>
  </si>
  <si>
    <t>单位：元</t>
  </si>
  <si>
    <t>部门（单位）代码</t>
  </si>
  <si>
    <t>部门（单位）名称</t>
  </si>
  <si>
    <t>合计</t>
  </si>
  <si>
    <t>本年收入</t>
  </si>
  <si>
    <t>上年结转结余</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</si>
  <si>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</si>
  <si>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</si>
  <si>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</si>
  <si>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</si>
  <si>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</si>
  <si>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</si>
  <si>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</si>
  <si>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</si>
  <si>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</si>
  <si>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</si>
  <si>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</si>
  <si>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</si>
  <si>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131009</t>
  </si>
  <si>
    <t>德宏州中医医院</t>
  </si>
  <si>
    <t>预算01-3表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</si>
  <si>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</si>
  <si>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</si>
  <si>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</si>
  <si>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</si>
  <si>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</si>
  <si>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</si>
  <si>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</si>
  <si>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</si>
  <si>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</si>
  <si>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</si>
  <si>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</si>
  <si>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</si>
  <si>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</si>
  <si>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</si>
  <si>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</si>
  <si>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</si>
  <si>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</si>
  <si>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</si>
  <si>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</si>
  <si>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</si>
  <si>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</si>
  <si>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</si>
  <si>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</si>
  <si>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</si>
  <si>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</si>
  <si>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</si>
  <si>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208</t>
  </si>
  <si>
    <t>社会保障和就业支出</t>
  </si>
  <si>
    <t>20805</t>
  </si>
  <si>
    <t>行政事业单位养老支出</t>
  </si>
  <si>
    <t>2080505</t>
  </si>
  <si>
    <t>机关事业单位基本养老保险缴费支出</t>
  </si>
  <si>
    <t>20899</t>
  </si>
  <si>
    <t>其他社会保障和就业支出</t>
  </si>
  <si>
    <t>2089999</t>
  </si>
  <si>
    <t>210</t>
  </si>
  <si>
    <t>卫生健康支出</t>
  </si>
  <si>
    <t>21002</t>
  </si>
  <si>
    <t>公立医院</t>
  </si>
  <si>
    <t>2100202</t>
  </si>
  <si>
    <t>中医（民族）医院</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</si>
  <si>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</si>
  <si>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</si>
  <si>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</si>
  <si>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</si>
  <si>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</si>
  <si>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</si>
  <si>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</si>
  <si>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</si>
  <si>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</si>
  <si>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</si>
  <si>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</si>
  <si>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</si>
  <si>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</si>
  <si>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</si>
  <si>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</si>
  <si>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</si>
  <si>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229</t>
  </si>
  <si>
    <t>22960</t>
  </si>
  <si>
    <t>彩票公益金安排的支出</t>
  </si>
  <si>
    <t>2296006</t>
  </si>
  <si>
    <t>用于残疾人事业的彩票公益金支出</t>
  </si>
  <si>
    <t>232</t>
  </si>
  <si>
    <t>债务付息支出</t>
  </si>
  <si>
    <t>23203</t>
  </si>
  <si>
    <t>地方政府一般债务付息支出</t>
  </si>
  <si>
    <t>2320399</t>
  </si>
  <si>
    <t>地方政府其他一般债务付息支出</t>
  </si>
  <si>
    <t>预算02-1表</t>
  </si>
  <si>
    <t>收        入</t>
  </si>
  <si>
    <t>支        出</t>
  </si>
  <si>
    <t>项      目</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</si>
  <si>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</si>
  <si>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</si>
  <si>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</si>
  <si>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</si>
  <si>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</si>
  <si>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</si>
  <si>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</si>
  <si>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</si>
  <si>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</si>
  <si>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</si>
  <si>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</si>
  <si>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</si>
  <si>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</si>
  <si>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</si>
  <si>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</si>
  <si>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 xml:space="preserve"> (九)卫生健康支出</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</si>
  <si>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</si>
  <si>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</si>
  <si>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</si>
  <si>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</si>
  <si>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</si>
  <si>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</si>
  <si>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</si>
  <si>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</si>
  <si>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</si>
  <si>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</si>
  <si>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</si>
  <si>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</si>
  <si>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</si>
  <si>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</si>
  <si>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</si>
  <si>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</si>
  <si>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</si>
  <si>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（二十七）债务发行费用支出</t>
  </si>
  <si>
    <t>二、年终结余结转</t>
  </si>
  <si>
    <t>预算02-2表</t>
  </si>
  <si>
    <t>部门预算支出功能分类科目</t>
  </si>
  <si>
    <t>人员经费</t>
  </si>
  <si>
    <t>公用经费</t>
  </si>
  <si>
    <t>预算03表</t>
  </si>
  <si>
    <t>“三公”经费合计</t>
  </si>
  <si>
    <t>因公出国（境）费</t>
  </si>
  <si>
    <t>公务用车购置及运行费</t>
  </si>
  <si>
    <t>公务接待费</t>
  </si>
  <si>
    <t>公务用车购置费</t>
  </si>
  <si>
    <t>公务用车运行费</t>
  </si>
  <si>
    <t>注：本单位本年度无此项预算，故公开空表。</t>
  </si>
  <si>
    <t>预算04表</t>
  </si>
  <si>
    <t>2025年部门基本支出预算表</t>
  </si>
  <si>
    <t>单位名称</t>
  </si>
  <si>
    <t>项目代码</t>
  </si>
  <si>
    <t>项目名称</t>
  </si>
  <si>
    <t>功能科目编码</t>
  </si>
  <si>
    <t>功能科目名称</t>
  </si>
  <si>
    <t>部门经济科目编码</t>
  </si>
  <si>
    <t>部门经济科目名称</t>
  </si>
  <si>
    <t>资金来源</t>
  </si>
  <si>
    <t>总计</t>
  </si>
  <si>
    <t>已提前安排</t>
  </si>
  <si>
    <t>抵扣上年垫付资金</t>
  </si>
  <si>
    <t>本次下达</t>
  </si>
  <si>
    <t>另文下达</t>
  </si>
  <si>
    <t>财政拨款结转结余</t>
  </si>
  <si>
    <t>全年数</t>
  </si>
  <si>
    <t>16</t>
  </si>
  <si>
    <t>17</t>
  </si>
  <si>
    <t>18</t>
  </si>
  <si>
    <t>19</t>
  </si>
  <si>
    <t>20</t>
  </si>
  <si>
    <t>21</t>
  </si>
  <si>
    <t>22</t>
  </si>
  <si>
    <t>23</t>
  </si>
  <si>
    <t>533100210000000003068</t>
  </si>
  <si>
    <t>事业人员支出工资</t>
  </si>
  <si>
    <t>30101</t>
  </si>
  <si>
    <t>基本工资</t>
  </si>
  <si>
    <t>30102</t>
  </si>
  <si>
    <t>津贴补贴</t>
  </si>
  <si>
    <t>30103</t>
  </si>
  <si>
    <t>奖金</t>
  </si>
  <si>
    <t>30107</t>
  </si>
  <si>
    <t>绩效工资</t>
  </si>
  <si>
    <t>533100210000000003069</t>
  </si>
  <si>
    <t>社会保障缴费</t>
  </si>
  <si>
    <t>30108</t>
  </si>
  <si>
    <t>机关事业单位基本养老保险缴费</t>
  </si>
  <si>
    <t>30110</t>
  </si>
  <si>
    <t>职工基本医疗保险缴费</t>
  </si>
  <si>
    <t>533100231100001088010</t>
  </si>
  <si>
    <t>退休公务员医疗费</t>
  </si>
  <si>
    <t>30111</t>
  </si>
  <si>
    <t>公务员医疗补助缴费</t>
  </si>
  <si>
    <t>30112</t>
  </si>
  <si>
    <t>其他社会保障缴费</t>
  </si>
  <si>
    <t>533100210000000003272</t>
  </si>
  <si>
    <t>30113</t>
  </si>
  <si>
    <t>533100210000000003070</t>
  </si>
  <si>
    <t>一般公用经费</t>
  </si>
  <si>
    <t>30201</t>
  </si>
  <si>
    <t>办公费</t>
  </si>
  <si>
    <t>30205</t>
  </si>
  <si>
    <t>水费</t>
  </si>
  <si>
    <t>30206</t>
  </si>
  <si>
    <t>电费</t>
  </si>
  <si>
    <t>30207</t>
  </si>
  <si>
    <t>邮电费</t>
  </si>
  <si>
    <t>30211</t>
  </si>
  <si>
    <t>差旅费</t>
  </si>
  <si>
    <t>30213</t>
  </si>
  <si>
    <t>维修（护）费</t>
  </si>
  <si>
    <t>30216</t>
  </si>
  <si>
    <t>培训费</t>
  </si>
  <si>
    <t>533100221100000513168</t>
  </si>
  <si>
    <t>公用经费安排的公务接待费</t>
  </si>
  <si>
    <t>30217</t>
  </si>
  <si>
    <t>30218</t>
  </si>
  <si>
    <t>专用材料费</t>
  </si>
  <si>
    <t>30226</t>
  </si>
  <si>
    <t>劳务费</t>
  </si>
  <si>
    <t>533100221100000513181</t>
  </si>
  <si>
    <t>公用经费安排的工会经费</t>
  </si>
  <si>
    <t>30228</t>
  </si>
  <si>
    <t>工会经费</t>
  </si>
  <si>
    <t>533100221100000513167</t>
  </si>
  <si>
    <t>公用经费安排的公车购置及运维费</t>
  </si>
  <si>
    <t>30231</t>
  </si>
  <si>
    <t>公务用车运行维护费</t>
  </si>
  <si>
    <t>30299</t>
  </si>
  <si>
    <t>其他商品和服务支出</t>
  </si>
  <si>
    <t>533100210000000003271</t>
  </si>
  <si>
    <t>退休公用经费</t>
  </si>
  <si>
    <t>533100210000000003072</t>
  </si>
  <si>
    <t>取消药品和耗材加成补助</t>
  </si>
  <si>
    <t>533100241100002104856</t>
  </si>
  <si>
    <t>单位资金安排其他人员支出项目经费</t>
  </si>
  <si>
    <t>30199</t>
  </si>
  <si>
    <t>其他工资福利支出</t>
  </si>
  <si>
    <t>预算05-1表</t>
  </si>
  <si>
    <t>2025年部门项目支出预算表</t>
  </si>
  <si>
    <t>项目分类</t>
  </si>
  <si>
    <t>项目单位</t>
  </si>
  <si>
    <t>经济科目编码</t>
  </si>
  <si>
    <t>经济科目名称</t>
  </si>
  <si>
    <t>本年拨款</t>
  </si>
  <si>
    <t>其中：本次下达</t>
  </si>
  <si>
    <t>单位资金安排债务还本和利息支出项目经费</t>
  </si>
  <si>
    <t>其他运转类</t>
  </si>
  <si>
    <t>533100241100002108245</t>
  </si>
  <si>
    <t>30701</t>
  </si>
  <si>
    <t>国内债务付息</t>
  </si>
  <si>
    <t>单位资金安排中医医院政府采购项目专项资金</t>
  </si>
  <si>
    <t>事业发展类</t>
  </si>
  <si>
    <t>533100221100000898413</t>
  </si>
  <si>
    <t>31003</t>
  </si>
  <si>
    <t>专用设备购置</t>
  </si>
  <si>
    <t>德宏州中医医院中医（民族医）药专项资金</t>
  </si>
  <si>
    <t>533100231100001074593</t>
  </si>
  <si>
    <t>能力建设补助资金</t>
  </si>
  <si>
    <t>533100210000000002209</t>
  </si>
  <si>
    <t>预算05-2表</t>
  </si>
  <si>
    <t>单位名称、项目名称</t>
  </si>
  <si>
    <t>项目年度绩效目标</t>
  </si>
  <si>
    <t>一级指标</t>
  </si>
  <si>
    <t>二级指标</t>
  </si>
  <si>
    <t>三级指标</t>
  </si>
  <si>
    <t>指标性质</t>
  </si>
  <si>
    <t>指标值</t>
  </si>
  <si>
    <t>度量单位</t>
  </si>
  <si>
    <t>指标属性</t>
  </si>
  <si>
    <t>指标内容</t>
  </si>
  <si>
    <t>单位资金安排债务和利息2025目标：1、每年偿还专项债券利息期数；
2、每年还政府贴息贷款本息期数；
3、偿还债务及时率，通过与银行借款，来发展医院的卫生事业，提高医院各项医疗水平； 
4、保障各科室正常开展诊疗工作；
 5、按期归还债务本金及利息；
 6、患者满意度≥90.00%。</t>
  </si>
  <si>
    <t>产出指标</t>
  </si>
  <si>
    <t>数量指标</t>
  </si>
  <si>
    <t>每年偿还专项债券利息期数</t>
  </si>
  <si>
    <t>=</t>
  </si>
  <si>
    <t>期</t>
  </si>
  <si>
    <t>定量指标</t>
  </si>
  <si>
    <t>反映每年偿还专项债券利息的期数。</t>
  </si>
  <si>
    <t>每年还政府贴息贷款本息期数</t>
  </si>
  <si>
    <t>反映每年偿还政府贴息贷款本息的期数。</t>
  </si>
  <si>
    <t>时效指标</t>
  </si>
  <si>
    <t>偿还债务及时率</t>
  </si>
  <si>
    <t>100.00</t>
  </si>
  <si>
    <t>%</t>
  </si>
  <si>
    <t>反映偿还债务的及时性。偿还债务及时率=实际偿还债务期数/应偿还债务期数*100.00%.</t>
  </si>
  <si>
    <t>效益指标</t>
  </si>
  <si>
    <t>社会效益</t>
  </si>
  <si>
    <t>保障部门正常运转</t>
  </si>
  <si>
    <t>正常运转</t>
  </si>
  <si>
    <t>年</t>
  </si>
  <si>
    <t>定性指标</t>
  </si>
  <si>
    <t>反映部门是否正常开展业务情况。</t>
  </si>
  <si>
    <t>缩短病人排队检查时间</t>
  </si>
  <si>
    <t>&gt;=</t>
  </si>
  <si>
    <t>30</t>
  </si>
  <si>
    <t>分钟</t>
  </si>
  <si>
    <t>反映新设备投入后，缩短病人排队检查情况。</t>
  </si>
  <si>
    <t>满意度指标</t>
  </si>
  <si>
    <t>服务对象满意度</t>
  </si>
  <si>
    <t>患者满意度</t>
  </si>
  <si>
    <t>90.00</t>
  </si>
  <si>
    <t>反映新设备投入后患者满意度情况。
满意度=满意人数/实际调查人数*100.00%。</t>
  </si>
  <si>
    <t>1.对我州优秀傣医药文化和技术进行保护、传承、创新和发展。
2.破解我州名老傣医药后继无人和傣医药人才奇缺的难题，实施中医药民族医药发展传承“师带徒”项目，培养一批傣医药实用人才。
3.加强中医（民族医）药科室能力建设，配置专用设备一批，提高服务能力。     4、为了提高诊疗水平，为全州各族群众提供高质量的健康保障服务，提升社会效益，群众满意度达到90.00%。</t>
  </si>
  <si>
    <t>带教傣医人数</t>
  </si>
  <si>
    <t>人</t>
  </si>
  <si>
    <t>反映师带徒带教老师领取数量。</t>
  </si>
  <si>
    <t>州级补助中医(民族医·）药专项资金500000.00元，其中1、中医（民族医）药用于劳务费支出200000.00元；
2、中医（民族医）药用于办公经费支出100000.00元；
3、中医（民族医）药用于专用设备购置支出200000.00元。为了卫生工作是重要的民生事业，“师带徒（中医药民族医药发展传承）”工作有效地将我州优秀傣医药文化和技术进行保护、传承、创新和发展；破解目前我州名老傣医药后继无人和傣医药人才奇缺的难题，通过传授傣医专业基础知识，跟师临床诊疗、上山采药、药物加工系统掌握傣医药基本技能和基本技术，开展培训班跟师总结老师学术经验和专业特长，培养一批傣医药实用人才，为了提高诊疗水平，为全州各族群众提供高质量的健康保障服务，提升社会效益和患者满意度，群众满意度达到90%。</t>
  </si>
  <si>
    <t>下乡义诊活动</t>
  </si>
  <si>
    <t>次</t>
  </si>
  <si>
    <t>反映保护优秀傣医药文化和技术，扶持乡级医疗机构，促进医疗卫生事业共同发展。</t>
  </si>
  <si>
    <t>质量指标</t>
  </si>
  <si>
    <t>培训合格率</t>
  </si>
  <si>
    <t>反映在一定时间内，通过培训合格的人数占参加培训人数的比例。
培训合格率＝培训中合格人数/培训总人数*100.00%</t>
  </si>
  <si>
    <t>发展中医药相关政策知晓率</t>
  </si>
  <si>
    <t>85.00</t>
  </si>
  <si>
    <t>映群众知晓发展中医药相关政策情况。
政策知晓率=政策知晓人数/政策知晓调查总人数*100.00% 。</t>
  </si>
  <si>
    <t>群众满意度</t>
  </si>
  <si>
    <t>反映群众满意度调查情况。
群众满意度=群众满意人数/调查总人数*100.00%</t>
  </si>
  <si>
    <t>单位资金安排中医医院政府采购专项资金，为了1、进一步规范政府采购运行机制；
2、完善操作规程，确保政府采购公平、公正、公开；
3、严肃采购程序，增强政府采购计划性，采购中要做到全过程监督，采购过程公正、透明；更进一步为了发挥中医特色优势，以提高本地区群众的健康水平为目标，以发展中医、西医、教学、科研、预防、康复、养老等功能为一体的区域医疗中心。设备购置项目将购置临床科室医疗设备、病房及工作间配套设备和办公通用设备等支持科室发展和提升诊疗技术水平，提升社会效益和患者满意度，患者满意度达到90.00%。</t>
  </si>
  <si>
    <t>政府采购运行机制制度</t>
  </si>
  <si>
    <t>项</t>
  </si>
  <si>
    <t>政府采购运行机制制度指标的设定是确保采购活动顺利进行和资源有效配置的重要保障。通过构建全面、科学的制度指标体系，可以进一步提高政府采购的透明度、公平性和效率，促进政府采购事业的健康发展。</t>
  </si>
  <si>
    <t>单位资金安排中医医院政府采购专项资金，为了1、进一步规范政府采购运行机制；
2、完善操作规程，确保政府采购公平、公正、公开；
3、严肃采购程序，增强政府采购计划性，采购中要做到全过程监督，采购过程公正、透明；更进一步为了发挥中医特色优势，以提高本地区群众的健康水平为目标，以发展中医、西医、教学、科研、预防、康复、养老等功能为一体的区域医疗中心。设备购置项目将购置临床科室医疗设备、病房及工作间配套设备和办公通用设备等支持科室发展和提升诊疗技术水平，提升社会效益和患者满意度，患者满意度达到90%。</t>
  </si>
  <si>
    <t>验收通过率</t>
  </si>
  <si>
    <t>所购设备验收通过率反映设备购置的产品质量情况。
购置设备验收通过率=验收通过设备数量/所购设备总数量*100.00%。</t>
  </si>
  <si>
    <t>政府采购运行机制制度执行率</t>
  </si>
  <si>
    <t>反映通过比较实际政府采购的预算项目个数与总的政府采购预算项目个数，得出执行率。
政府采购制度执行率＝实际执行政府采购制度个数/政府采购总个数*100.00%</t>
  </si>
  <si>
    <t>项目完成及时率</t>
  </si>
  <si>
    <t xml:space="preserve">
反映项目是否在规定时间内完成。        项目完成率=完成数/计划数*100.00%。</t>
  </si>
  <si>
    <t>可持续影响</t>
  </si>
  <si>
    <t>设备使用年限</t>
  </si>
  <si>
    <t>反映新投入设备使用年限情况</t>
  </si>
  <si>
    <t>反映设备投入使用后患者的满意情况
患者满意度=患者满意人数/调查患者总人数*100.00%。</t>
  </si>
  <si>
    <t>医院能力建设财政补助资金用于医院发展能力建设，专项资金用于购置内窥镜医疗设备，用于临床辅助诊断多种疾病，达到更精准诊断和治疗，为全州各族群众提供高质量的健康保障服务，全面提高人民群众的健康水平，提升社会效益和患者满意度，患者满意度达到90.00%。</t>
  </si>
  <si>
    <t>完成医院设备购置</t>
  </si>
  <si>
    <t xml:space="preserve">反映根据年初预算及项目实施方案进行设备购置，数量按要求进行购买。
</t>
  </si>
  <si>
    <t>医院能力建设财政补助资金用于医院发展能力建设，专项资金用于购置内窥镜医疗设备，用于临床辅助诊断多种疾病，达到更精准诊断和治疗，为全州各族群众提供高质量的健康保障服务，全面提高人民群众的健康水平，提升社会效益和患者满意度，患者满意度达到90%。</t>
  </si>
  <si>
    <t>反映严格把控供应商设备质量，保证设备验收通过率达到100%。
验收通过率=实际验收通过数量/实际采购总数量x100.00%。</t>
  </si>
  <si>
    <t>购置设备利用率</t>
  </si>
  <si>
    <t>反映严格做好设备购买计划，保证所购买的设备都物有所值，减少设备闲置几率。
购置设备利用率=投入使用设备数/购置设备总数*100.00%。</t>
  </si>
  <si>
    <t>购置计划完成率</t>
  </si>
  <si>
    <t>反映根据年初预算及项目实施方案进行设备购置，数量按要求进行购买。
购置计划完成率＝实际购置数量/计划购置数量*100.00%.</t>
  </si>
  <si>
    <t>反映新投入设备使用年限情况。</t>
  </si>
  <si>
    <t>反映设备投入使用后患者的满意情况
患者满意度=满意患者人数/调查患者总人数*100.00%。</t>
  </si>
  <si>
    <t>预算06表</t>
  </si>
  <si>
    <t>政府性基金预算支出预算表</t>
  </si>
  <si>
    <t>单位名称：德宏傣族景颇族自治州残疾人联合会</t>
  </si>
  <si>
    <t>本年政府性基金预算支出</t>
  </si>
  <si>
    <t>合  计</t>
  </si>
  <si>
    <t>预算07表</t>
  </si>
  <si>
    <t>预算项目</t>
  </si>
  <si>
    <t>采购项目</t>
  </si>
  <si>
    <t>采购目录</t>
  </si>
  <si>
    <t>计量
单位</t>
  </si>
  <si>
    <t>数量</t>
  </si>
  <si>
    <t>面向中小企业预留资金</t>
  </si>
  <si>
    <t>政府性
基金</t>
  </si>
  <si>
    <t>国有资本经营收益</t>
  </si>
  <si>
    <t>财政专户管理的收入</t>
  </si>
  <si>
    <t>单位自筹</t>
  </si>
  <si>
    <t>事业单位
经营收入</t>
  </si>
  <si>
    <t>医用内窥镜</t>
  </si>
  <si>
    <t>套</t>
  </si>
  <si>
    <t>笔记本电脑</t>
  </si>
  <si>
    <t>便携式计算机</t>
  </si>
  <si>
    <t>台</t>
  </si>
  <si>
    <t>车辆燃油费</t>
  </si>
  <si>
    <t>车辆加油、添加燃料服务</t>
  </si>
  <si>
    <t>批</t>
  </si>
  <si>
    <t>车辆维修保养</t>
  </si>
  <si>
    <t>车辆维修和保养服务</t>
  </si>
  <si>
    <t>打印机</t>
  </si>
  <si>
    <t>触控一体机</t>
  </si>
  <si>
    <t>电子白版</t>
  </si>
  <si>
    <t>电子白板</t>
  </si>
  <si>
    <t>检验报告自助打印机</t>
  </si>
  <si>
    <t>多功能一体机</t>
  </si>
  <si>
    <t>服务器</t>
  </si>
  <si>
    <t>复印纸</t>
  </si>
  <si>
    <t>印刷品</t>
  </si>
  <si>
    <t>公文用纸、资料汇编、信封印刷服务</t>
  </si>
  <si>
    <t>车辆保险</t>
  </si>
  <si>
    <t>机动车保险服务</t>
  </si>
  <si>
    <t>份</t>
  </si>
  <si>
    <t>办公家具</t>
  </si>
  <si>
    <t>家具</t>
  </si>
  <si>
    <t>医用病床</t>
  </si>
  <si>
    <t>空调</t>
  </si>
  <si>
    <t>空调机</t>
  </si>
  <si>
    <t>电视机</t>
  </si>
  <si>
    <t>普通电视设备（电视机）</t>
  </si>
  <si>
    <t>云桌面扩容</t>
  </si>
  <si>
    <t>其他信息化设备</t>
  </si>
  <si>
    <t>碎纸机</t>
  </si>
  <si>
    <t>办公电脑</t>
  </si>
  <si>
    <t>台式计算机</t>
  </si>
  <si>
    <t>CA数字证书</t>
  </si>
  <si>
    <t>无形资产</t>
  </si>
  <si>
    <t>VTE</t>
  </si>
  <si>
    <t>病案首页质控、病历内涵质控系统</t>
  </si>
  <si>
    <t>病理系统</t>
  </si>
  <si>
    <t>传染病管理系统</t>
  </si>
  <si>
    <t>基础软件</t>
  </si>
  <si>
    <t>临床知识库CDSS</t>
  </si>
  <si>
    <t>软件正版化</t>
  </si>
  <si>
    <t>医保DRG</t>
  </si>
  <si>
    <t>医院药物警戒系统</t>
  </si>
  <si>
    <t>信息化设备</t>
  </si>
  <si>
    <t>医护对讲</t>
  </si>
  <si>
    <t>7号楼感染性疾病科楼装修改造建设项目</t>
  </si>
  <si>
    <t>修缮工程</t>
  </si>
  <si>
    <t>医疗设备</t>
  </si>
  <si>
    <t>胃肠镜中心装修改造项目</t>
  </si>
  <si>
    <t>装修工程</t>
  </si>
  <si>
    <t>医院病房改造提升建设项目</t>
  </si>
  <si>
    <t>预算08表</t>
  </si>
  <si>
    <t>政府购买服务项目</t>
  </si>
  <si>
    <t>政府购买服务目录</t>
  </si>
  <si>
    <t>预算09-1表</t>
  </si>
  <si>
    <t>单位名称（项目）</t>
  </si>
  <si>
    <t>地区</t>
  </si>
  <si>
    <t>政府性基金</t>
  </si>
  <si>
    <t>芒市</t>
  </si>
  <si>
    <t>梁河</t>
  </si>
  <si>
    <t>盈江</t>
  </si>
  <si>
    <t>陇川</t>
  </si>
  <si>
    <t>瑞丽</t>
  </si>
  <si>
    <t>预算09-2表</t>
  </si>
  <si>
    <t>预算10表</t>
  </si>
  <si>
    <t>资产类别</t>
  </si>
  <si>
    <t>资产分类代码.名称</t>
  </si>
  <si>
    <t>资产名称</t>
  </si>
  <si>
    <t>计量单位</t>
  </si>
  <si>
    <t>财政部门批复数（元）</t>
  </si>
  <si>
    <t>单价</t>
  </si>
  <si>
    <t>金额</t>
  </si>
  <si>
    <t>预算11表</t>
  </si>
  <si>
    <t>上级补助</t>
  </si>
  <si>
    <t>德宏州中医医院中央财政残疾人事业发展补助资金</t>
  </si>
  <si>
    <t>预算12表</t>
  </si>
  <si>
    <t>项目级次</t>
  </si>
  <si>
    <t>313 事业发展类</t>
  </si>
  <si>
    <t>本级</t>
  </si>
  <si>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</sst>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43">
    <font>
      <sz val="11"/>
      <color rgb="FF000000"/>
      <name val="Calibri"/>
      <charset val="134"/>
    </font>
    <font>
      <sz val="9"/>
      <name val="宋体"/>
      <charset val="134"/>
    </font>
    <font>
      <sz val="10"/>
      <color rgb="FF000000"/>
      <name val="宋体"/>
      <charset val="134"/>
    </font>
    <font>
      <b/>
      <sz val="23"/>
      <color rgb="FF000000"/>
      <name val="宋体"/>
      <charset val="134"/>
    </font>
    <font>
      <sz val="9"/>
      <color rgb="FF000000"/>
      <name val="宋体"/>
      <charset val="134"/>
    </font>
    <font>
      <sz val="11"/>
      <color rgb="FF000000"/>
      <name val="宋体"/>
      <charset val="134"/>
    </font>
    <font>
      <b/>
      <sz val="22"/>
      <color rgb="FF000000"/>
      <name val="宋体"/>
      <charset val="134"/>
    </font>
    <font>
      <sz val="10"/>
      <name val="宋体"/>
      <charset val="1"/>
    </font>
    <font>
      <sz val="10"/>
      <color rgb="FFFFFFFF"/>
      <name val="宋体"/>
      <charset val="134"/>
    </font>
    <font>
      <b/>
      <sz val="21"/>
      <color rgb="FF000000"/>
      <name val="宋体"/>
      <charset val="134"/>
    </font>
    <font>
      <sz val="10.5"/>
      <color rgb="FF000000"/>
      <name val="宋体"/>
      <charset val="134"/>
    </font>
    <font>
      <sz val="10.5"/>
      <color rgb="FFFFFFFF"/>
      <name val="宋体"/>
      <charset val="134"/>
    </font>
    <font>
      <sz val="9"/>
      <name val="SimSun"/>
      <charset val="134"/>
    </font>
    <font>
      <b/>
      <sz val="20"/>
      <name val="SimSun"/>
      <charset val="134"/>
    </font>
    <font>
      <sz val="9"/>
      <color rgb="FF000000"/>
      <name val="SimSun"/>
      <charset val="134"/>
    </font>
    <font>
      <b/>
      <sz val="20"/>
      <color rgb="FF000000"/>
      <name val="SimSun"/>
      <charset val="134"/>
    </font>
    <font>
      <sz val="11"/>
      <color rgb="FF000000"/>
      <name val="SimSun"/>
      <charset val="134"/>
    </font>
    <font>
      <b/>
      <sz val="18"/>
      <name val="Microsoft Sans Serif"/>
      <charset val="134"/>
    </font>
    <font>
      <sz val="12"/>
      <color rgb="FF000000"/>
      <name val="宋体"/>
      <charset val="134"/>
    </font>
    <font>
      <sz val="10"/>
      <color rgb="FF000000"/>
      <name val="SimSun"/>
      <charset val="134"/>
    </font>
    <font>
      <b/>
      <sz val="20"/>
      <color rgb="FF000000"/>
      <name val="宋体"/>
      <charset val="134"/>
    </font>
    <font>
      <b/>
      <sz val="11"/>
      <color rgb="FF000000"/>
      <name val="宋体"/>
      <charset val="134"/>
    </font>
    <font>
      <b/>
      <sz val="10"/>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bottom style="thin">
        <color rgb="FF000000"/>
      </bottom>
      <diagonal/>
    </border>
    <border>
      <left/>
      <right style="thin">
        <color rgb="FF000000"/>
      </right>
      <top style="thin">
        <color rgb="FF000000"/>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8">
    <xf numFmtId="0" fontId="0" fillId="0" borderId="0">
      <alignment vertical="top"/>
    </xf>
    <xf numFmtId="43" fontId="23" fillId="0" borderId="0" applyFont="0" applyFill="0" applyBorder="0" applyAlignment="0" applyProtection="0">
      <alignment vertical="center"/>
    </xf>
    <xf numFmtId="44" fontId="23" fillId="0" borderId="0" applyFont="0" applyFill="0" applyBorder="0" applyAlignment="0" applyProtection="0">
      <alignment vertical="center"/>
    </xf>
    <xf numFmtId="9" fontId="23" fillId="0" borderId="0" applyFont="0" applyFill="0" applyBorder="0" applyAlignment="0" applyProtection="0">
      <alignment vertical="center"/>
    </xf>
    <xf numFmtId="41" fontId="23" fillId="0" borderId="0" applyFont="0" applyFill="0" applyBorder="0" applyAlignment="0" applyProtection="0">
      <alignment vertical="center"/>
    </xf>
    <xf numFmtId="42" fontId="23" fillId="0" borderId="0" applyFon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3" fillId="2" borderId="13" applyNumberFormat="0" applyFont="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14" applyNumberFormat="0" applyFill="0" applyAlignment="0" applyProtection="0">
      <alignment vertical="center"/>
    </xf>
    <xf numFmtId="0" fontId="30" fillId="0" borderId="14" applyNumberFormat="0" applyFill="0" applyAlignment="0" applyProtection="0">
      <alignment vertical="center"/>
    </xf>
    <xf numFmtId="0" fontId="31" fillId="0" borderId="15" applyNumberFormat="0" applyFill="0" applyAlignment="0" applyProtection="0">
      <alignment vertical="center"/>
    </xf>
    <xf numFmtId="0" fontId="31" fillId="0" borderId="0" applyNumberFormat="0" applyFill="0" applyBorder="0" applyAlignment="0" applyProtection="0">
      <alignment vertical="center"/>
    </xf>
    <xf numFmtId="0" fontId="32" fillId="3" borderId="16" applyNumberFormat="0" applyAlignment="0" applyProtection="0">
      <alignment vertical="center"/>
    </xf>
    <xf numFmtId="0" fontId="33" fillId="4" borderId="17" applyNumberFormat="0" applyAlignment="0" applyProtection="0">
      <alignment vertical="center"/>
    </xf>
    <xf numFmtId="0" fontId="34" fillId="4" borderId="16" applyNumberFormat="0" applyAlignment="0" applyProtection="0">
      <alignment vertical="center"/>
    </xf>
    <xf numFmtId="0" fontId="35" fillId="5" borderId="18" applyNumberFormat="0" applyAlignment="0" applyProtection="0">
      <alignment vertical="center"/>
    </xf>
    <xf numFmtId="0" fontId="36" fillId="0" borderId="19" applyNumberFormat="0" applyFill="0" applyAlignment="0" applyProtection="0">
      <alignment vertical="center"/>
    </xf>
    <xf numFmtId="0" fontId="37" fillId="0" borderId="20" applyNumberFormat="0" applyFill="0" applyAlignment="0" applyProtection="0">
      <alignment vertical="center"/>
    </xf>
    <xf numFmtId="0" fontId="38" fillId="6" borderId="0" applyNumberFormat="0" applyBorder="0" applyAlignment="0" applyProtection="0">
      <alignment vertical="center"/>
    </xf>
    <xf numFmtId="0" fontId="39" fillId="7" borderId="0" applyNumberFormat="0" applyBorder="0" applyAlignment="0" applyProtection="0">
      <alignment vertical="center"/>
    </xf>
    <xf numFmtId="0" fontId="40" fillId="8" borderId="0" applyNumberFormat="0" applyBorder="0" applyAlignment="0" applyProtection="0">
      <alignment vertical="center"/>
    </xf>
    <xf numFmtId="0" fontId="41" fillId="9" borderId="0" applyNumberFormat="0" applyBorder="0" applyAlignment="0" applyProtection="0">
      <alignment vertical="center"/>
    </xf>
    <xf numFmtId="0" fontId="42" fillId="10" borderId="0" applyNumberFormat="0" applyBorder="0" applyAlignment="0" applyProtection="0">
      <alignment vertical="center"/>
    </xf>
    <xf numFmtId="0" fontId="42" fillId="11" borderId="0" applyNumberFormat="0" applyBorder="0" applyAlignment="0" applyProtection="0">
      <alignment vertical="center"/>
    </xf>
    <xf numFmtId="0" fontId="41" fillId="12" borderId="0" applyNumberFormat="0" applyBorder="0" applyAlignment="0" applyProtection="0">
      <alignment vertical="center"/>
    </xf>
    <xf numFmtId="0" fontId="41" fillId="13" borderId="0" applyNumberFormat="0" applyBorder="0" applyAlignment="0" applyProtection="0">
      <alignment vertical="center"/>
    </xf>
    <xf numFmtId="0" fontId="42" fillId="14" borderId="0" applyNumberFormat="0" applyBorder="0" applyAlignment="0" applyProtection="0">
      <alignment vertical="center"/>
    </xf>
    <xf numFmtId="0" fontId="42" fillId="15" borderId="0" applyNumberFormat="0" applyBorder="0" applyAlignment="0" applyProtection="0">
      <alignment vertical="center"/>
    </xf>
    <xf numFmtId="0" fontId="41" fillId="16" borderId="0" applyNumberFormat="0" applyBorder="0" applyAlignment="0" applyProtection="0">
      <alignment vertical="center"/>
    </xf>
    <xf numFmtId="0" fontId="41" fillId="17" borderId="0" applyNumberFormat="0" applyBorder="0" applyAlignment="0" applyProtection="0">
      <alignment vertical="center"/>
    </xf>
    <xf numFmtId="0" fontId="42" fillId="18" borderId="0" applyNumberFormat="0" applyBorder="0" applyAlignment="0" applyProtection="0">
      <alignment vertical="center"/>
    </xf>
    <xf numFmtId="0" fontId="42" fillId="19" borderId="0" applyNumberFormat="0" applyBorder="0" applyAlignment="0" applyProtection="0">
      <alignment vertical="center"/>
    </xf>
    <xf numFmtId="0" fontId="41" fillId="20" borderId="0" applyNumberFormat="0" applyBorder="0" applyAlignment="0" applyProtection="0">
      <alignment vertical="center"/>
    </xf>
    <xf numFmtId="0" fontId="41" fillId="21" borderId="0" applyNumberFormat="0" applyBorder="0" applyAlignment="0" applyProtection="0">
      <alignment vertical="center"/>
    </xf>
    <xf numFmtId="0" fontId="42" fillId="22" borderId="0" applyNumberFormat="0" applyBorder="0" applyAlignment="0" applyProtection="0">
      <alignment vertical="center"/>
    </xf>
    <xf numFmtId="0" fontId="42" fillId="23" borderId="0" applyNumberFormat="0" applyBorder="0" applyAlignment="0" applyProtection="0">
      <alignment vertical="center"/>
    </xf>
    <xf numFmtId="0" fontId="41" fillId="24" borderId="0" applyNumberFormat="0" applyBorder="0" applyAlignment="0" applyProtection="0">
      <alignment vertical="center"/>
    </xf>
    <xf numFmtId="0" fontId="41" fillId="25" borderId="0" applyNumberFormat="0" applyBorder="0" applyAlignment="0" applyProtection="0">
      <alignment vertical="center"/>
    </xf>
    <xf numFmtId="0" fontId="42" fillId="26" borderId="0" applyNumberFormat="0" applyBorder="0" applyAlignment="0" applyProtection="0">
      <alignment vertical="center"/>
    </xf>
    <xf numFmtId="0" fontId="42" fillId="27" borderId="0" applyNumberFormat="0" applyBorder="0" applyAlignment="0" applyProtection="0">
      <alignment vertical="center"/>
    </xf>
    <xf numFmtId="0" fontId="41" fillId="28" borderId="0" applyNumberFormat="0" applyBorder="0" applyAlignment="0" applyProtection="0">
      <alignment vertical="center"/>
    </xf>
    <xf numFmtId="0" fontId="41" fillId="29" borderId="0" applyNumberFormat="0" applyBorder="0" applyAlignment="0" applyProtection="0">
      <alignment vertical="center"/>
    </xf>
    <xf numFmtId="0" fontId="42" fillId="30" borderId="0" applyNumberFormat="0" applyBorder="0" applyAlignment="0" applyProtection="0">
      <alignment vertical="center"/>
    </xf>
    <xf numFmtId="0" fontId="42" fillId="31" borderId="0" applyNumberFormat="0" applyBorder="0" applyAlignment="0" applyProtection="0">
      <alignment vertical="center"/>
    </xf>
    <xf numFmtId="0" fontId="41" fillId="32" borderId="0" applyNumberFormat="0" applyBorder="0" applyAlignment="0" applyProtection="0">
      <alignment vertical="center"/>
    </xf>
    <xf numFmtId="176" fontId="1" fillId="0" borderId="7">
      <alignment horizontal="right" vertical="center"/>
    </xf>
    <xf numFmtId="49" fontId="1" fillId="0" borderId="7">
      <alignment horizontal="left" vertical="center" wrapText="1"/>
    </xf>
    <xf numFmtId="176" fontId="1" fillId="0" borderId="7">
      <alignment horizontal="right" vertical="center"/>
    </xf>
    <xf numFmtId="177" fontId="1" fillId="0" borderId="7">
      <alignment horizontal="right" vertical="center"/>
    </xf>
    <xf numFmtId="178" fontId="1" fillId="0" borderId="7">
      <alignment horizontal="right" vertical="center"/>
    </xf>
    <xf numFmtId="179" fontId="1" fillId="0" borderId="7">
      <alignment horizontal="right" vertical="center"/>
    </xf>
    <xf numFmtId="10" fontId="1" fillId="0" borderId="7">
      <alignment horizontal="right" vertical="center"/>
    </xf>
    <xf numFmtId="180" fontId="1" fillId="0" borderId="7">
      <alignment horizontal="right" vertical="center"/>
    </xf>
    <xf numFmtId="0" fontId="1" fillId="0" borderId="0">
      <alignment vertical="top"/>
      <protection locked="0"/>
    </xf>
  </cellStyleXfs>
  <cellXfs count="175">
    <xf numFmtId="0" fontId="0" fillId="0" borderId="0" xfId="0" applyBorder="1">
      <alignment vertical="top"/>
    </xf>
    <xf numFmtId="0" fontId="1" fillId="0" borderId="0" xfId="0" applyFont="1" applyBorder="1" applyProtection="1">
      <alignment vertical="top"/>
      <protection locked="0"/>
    </xf>
    <xf numFmtId="49" fontId="2" fillId="0" borderId="0" xfId="0" applyNumberFormat="1" applyFont="1" applyBorder="1" applyAlignment="1"/>
    <xf numFmtId="0" fontId="2" fillId="0" borderId="0" xfId="0" applyFont="1" applyBorder="1" applyAlignment="1"/>
    <xf numFmtId="0" fontId="2" fillId="0" borderId="0" xfId="0" applyFont="1" applyBorder="1" applyAlignment="1" applyProtection="1">
      <alignment horizontal="right" vertical="center"/>
      <protection locked="0"/>
    </xf>
    <xf numFmtId="0" fontId="3" fillId="0" borderId="0" xfId="0" applyFont="1" applyAlignment="1">
      <alignment horizontal="center" vertical="center"/>
    </xf>
    <xf numFmtId="0" fontId="4" fillId="0" borderId="0" xfId="0" applyFont="1" applyAlignment="1" applyProtection="1">
      <alignment horizontal="left" vertical="center"/>
      <protection locked="0"/>
    </xf>
    <xf numFmtId="0" fontId="5" fillId="0" borderId="0" xfId="0" applyAlignment="1">
      <alignment horizontal="left" vertical="center"/>
    </xf>
    <xf numFmtId="0" fontId="5" fillId="0" borderId="0" xfId="0" applyAlignment="1"/>
    <xf numFmtId="0" fontId="2" fillId="0" borderId="0" xfId="0" applyFont="1" applyAlignment="1" applyProtection="1">
      <alignment horizontal="right"/>
      <protection locked="0"/>
    </xf>
    <xf numFmtId="0" fontId="5" fillId="0" borderId="1" xfId="0" applyBorder="1" applyAlignment="1" applyProtection="1">
      <alignment horizontal="center" vertical="center" wrapText="1"/>
      <protection locked="0"/>
    </xf>
    <xf numFmtId="0" fontId="5" fillId="0" borderId="1" xfId="0" applyBorder="1" applyAlignment="1">
      <alignment horizontal="center" vertical="center" wrapText="1"/>
    </xf>
    <xf numFmtId="0" fontId="5" fillId="0" borderId="2" xfId="0" applyBorder="1" applyAlignment="1">
      <alignment horizontal="center" vertical="center"/>
    </xf>
    <xf numFmtId="0" fontId="5" fillId="0" borderId="3" xfId="0" applyBorder="1" applyAlignment="1">
      <alignment horizontal="center" vertical="center"/>
    </xf>
    <xf numFmtId="0" fontId="5" fillId="0" borderId="4" xfId="0" applyBorder="1" applyAlignment="1">
      <alignment horizontal="center" vertical="center"/>
    </xf>
    <xf numFmtId="0" fontId="5" fillId="0" borderId="5" xfId="0" applyBorder="1" applyAlignment="1" applyProtection="1">
      <alignment horizontal="center" vertical="center" wrapText="1"/>
      <protection locked="0"/>
    </xf>
    <xf numFmtId="0" fontId="5" fillId="0" borderId="5" xfId="0" applyBorder="1" applyAlignment="1">
      <alignment horizontal="center" vertical="center" wrapText="1"/>
    </xf>
    <xf numFmtId="0" fontId="5" fillId="0" borderId="6" xfId="0" applyBorder="1" applyAlignment="1" applyProtection="1">
      <alignment horizontal="center" vertical="center" wrapText="1"/>
      <protection locked="0"/>
    </xf>
    <xf numFmtId="0" fontId="5" fillId="0" borderId="6" xfId="0" applyBorder="1" applyAlignment="1">
      <alignment horizontal="center" vertical="center" wrapText="1"/>
    </xf>
    <xf numFmtId="0" fontId="2" fillId="0" borderId="7" xfId="0" applyFont="1" applyBorder="1" applyAlignment="1">
      <alignment horizontal="center" vertical="center"/>
    </xf>
    <xf numFmtId="0" fontId="2"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4" fillId="0" borderId="7" xfId="0" applyFont="1" applyBorder="1" applyAlignment="1" applyProtection="1">
      <alignment horizontal="left" vertical="center" wrapText="1"/>
      <protection locked="0"/>
    </xf>
    <xf numFmtId="0" fontId="4" fillId="0" borderId="7" xfId="0" applyFont="1" applyBorder="1" applyAlignment="1" applyProtection="1">
      <alignment horizontal="center" vertical="center" wrapText="1"/>
      <protection locked="0"/>
    </xf>
    <xf numFmtId="176" fontId="1" fillId="0" borderId="7" xfId="51" applyAlignment="1" applyProtection="1">
      <alignment horizontal="center" vertical="center"/>
      <protection locked="0"/>
    </xf>
    <xf numFmtId="176" fontId="1" fillId="0" borderId="7" xfId="51" applyProtection="1">
      <alignment horizontal="right" vertical="center"/>
      <protection locked="0"/>
    </xf>
    <xf numFmtId="0" fontId="2" fillId="0" borderId="7" xfId="0" applyFont="1" applyBorder="1" applyAlignment="1"/>
    <xf numFmtId="49" fontId="1" fillId="0" borderId="7" xfId="50" applyProtection="1">
      <alignment horizontal="left" vertical="center" wrapText="1"/>
      <protection locked="0"/>
    </xf>
    <xf numFmtId="0" fontId="4" fillId="0" borderId="2" xfId="0" applyFont="1" applyBorder="1" applyAlignment="1" applyProtection="1">
      <alignment horizontal="center" vertical="center" wrapText="1"/>
      <protection locked="0"/>
    </xf>
    <xf numFmtId="0" fontId="4" fillId="0" borderId="3"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3" fillId="0" borderId="0" xfId="0" applyFont="1" applyBorder="1" applyAlignment="1">
      <alignment horizontal="center" vertical="center"/>
    </xf>
    <xf numFmtId="0" fontId="4" fillId="0" borderId="0" xfId="0" applyFont="1" applyBorder="1" applyAlignment="1" applyProtection="1">
      <alignment horizontal="left" vertical="center"/>
      <protection locked="0"/>
    </xf>
    <xf numFmtId="0" fontId="5" fillId="0" borderId="0" xfId="0" applyBorder="1" applyAlignment="1">
      <alignment horizontal="left" vertical="center"/>
    </xf>
    <xf numFmtId="0" fontId="5" fillId="0" borderId="0" xfId="0" applyBorder="1" applyAlignment="1"/>
    <xf numFmtId="0" fontId="5" fillId="0" borderId="7" xfId="0" applyBorder="1" applyAlignment="1" applyProtection="1">
      <alignment horizontal="center" vertical="center" wrapText="1"/>
      <protection locked="0"/>
    </xf>
    <xf numFmtId="0" fontId="5" fillId="0" borderId="7" xfId="0" applyBorder="1" applyAlignment="1">
      <alignment horizontal="center" vertical="center" wrapText="1"/>
    </xf>
    <xf numFmtId="0" fontId="5" fillId="0" borderId="7" xfId="0" applyBorder="1" applyAlignment="1">
      <alignment horizontal="center" vertical="center"/>
    </xf>
    <xf numFmtId="0" fontId="4" fillId="0" borderId="7" xfId="0" applyFont="1" applyBorder="1" applyAlignment="1">
      <alignment horizontal="left" vertical="center" wrapText="1"/>
    </xf>
    <xf numFmtId="0" fontId="2" fillId="0" borderId="7" xfId="0" applyFont="1" applyBorder="1" applyAlignment="1" applyProtection="1">
      <alignment horizontal="center" vertical="center" wrapText="1"/>
      <protection locked="0"/>
    </xf>
    <xf numFmtId="0" fontId="4" fillId="0" borderId="7" xfId="0" applyFont="1" applyBorder="1" applyAlignment="1">
      <alignment horizontal="left" vertical="center"/>
    </xf>
    <xf numFmtId="0" fontId="2" fillId="0" borderId="0" xfId="0" applyFont="1" applyBorder="1" applyAlignment="1" applyProtection="1">
      <alignment horizontal="right"/>
      <protection locked="0"/>
    </xf>
    <xf numFmtId="0" fontId="4" fillId="0" borderId="7" xfId="0" applyFont="1" applyBorder="1" applyAlignment="1">
      <alignment horizontal="right" vertical="center" wrapText="1"/>
    </xf>
    <xf numFmtId="0" fontId="4" fillId="0" borderId="7" xfId="0" applyFont="1" applyBorder="1" applyAlignment="1" applyProtection="1">
      <alignment horizontal="right" vertical="center" wrapText="1"/>
      <protection locked="0"/>
    </xf>
    <xf numFmtId="0" fontId="4" fillId="0" borderId="0" xfId="0" applyFont="1" applyBorder="1" applyAlignment="1">
      <alignment horizontal="right" vertical="center"/>
    </xf>
    <xf numFmtId="0" fontId="6" fillId="0" borderId="0" xfId="0" applyFont="1" applyBorder="1" applyAlignment="1">
      <alignment horizontal="center" vertical="center" wrapText="1"/>
    </xf>
    <xf numFmtId="0" fontId="4" fillId="0" borderId="0" xfId="0" applyFont="1" applyBorder="1" applyAlignment="1">
      <alignment horizontal="left" vertical="center"/>
    </xf>
    <xf numFmtId="0" fontId="2" fillId="0" borderId="0" xfId="0" applyFont="1" applyBorder="1" applyAlignment="1">
      <alignment vertical="center"/>
    </xf>
    <xf numFmtId="0" fontId="5" fillId="0" borderId="2" xfId="0" applyBorder="1" applyAlignment="1">
      <alignment horizontal="center" vertical="center" wrapText="1"/>
    </xf>
    <xf numFmtId="0" fontId="5" fillId="0" borderId="3" xfId="0" applyBorder="1" applyAlignment="1">
      <alignment horizontal="center" vertical="center" wrapText="1"/>
    </xf>
    <xf numFmtId="0" fontId="5" fillId="0" borderId="4" xfId="0" applyBorder="1" applyAlignment="1">
      <alignment horizontal="center" vertical="center" wrapText="1"/>
    </xf>
    <xf numFmtId="0" fontId="4" fillId="0" borderId="7" xfId="0" applyFont="1" applyBorder="1" applyAlignment="1">
      <alignment vertical="center" wrapText="1"/>
    </xf>
    <xf numFmtId="0" fontId="4" fillId="0" borderId="7" xfId="0" applyFont="1" applyBorder="1" applyAlignment="1">
      <alignment horizontal="right" vertical="center"/>
    </xf>
    <xf numFmtId="0" fontId="4" fillId="0" borderId="4" xfId="0" applyFont="1" applyBorder="1" applyAlignment="1" applyProtection="1">
      <alignment vertical="center" wrapText="1"/>
      <protection locked="0"/>
    </xf>
    <xf numFmtId="0" fontId="4" fillId="0" borderId="7" xfId="0" applyFont="1" applyBorder="1" applyAlignment="1" applyProtection="1">
      <alignment horizontal="right" vertical="center"/>
      <protection locked="0"/>
    </xf>
    <xf numFmtId="0" fontId="7" fillId="0" borderId="0" xfId="57" applyFont="1" applyFill="1" applyBorder="1" applyAlignment="1" applyProtection="1"/>
    <xf numFmtId="0" fontId="6" fillId="0" borderId="0" xfId="0" applyFont="1" applyBorder="1" applyAlignment="1">
      <alignment horizontal="center" vertical="center"/>
    </xf>
    <xf numFmtId="0" fontId="3" fillId="0" borderId="0" xfId="0" applyFont="1" applyBorder="1" applyAlignment="1" applyProtection="1">
      <alignment horizontal="center" vertical="center"/>
      <protection locked="0"/>
    </xf>
    <xf numFmtId="0" fontId="4" fillId="0" borderId="0" xfId="0" applyFont="1" applyBorder="1" applyProtection="1">
      <alignment vertical="top"/>
      <protection locked="0"/>
    </xf>
    <xf numFmtId="0" fontId="5" fillId="0" borderId="7" xfId="0"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4" fillId="0" borderId="0" xfId="0" applyFont="1" applyBorder="1" applyAlignment="1" applyProtection="1">
      <alignment horizontal="right" vertical="center"/>
      <protection locked="0"/>
    </xf>
    <xf numFmtId="0" fontId="2" fillId="0" borderId="0" xfId="0" applyFont="1" applyAlignment="1"/>
    <xf numFmtId="0" fontId="2" fillId="0" borderId="0" xfId="0" applyFont="1" applyAlignment="1">
      <alignment horizontal="right" vertical="center"/>
    </xf>
    <xf numFmtId="0" fontId="6" fillId="0" borderId="0" xfId="0" applyFont="1" applyAlignment="1">
      <alignment horizontal="center" vertical="center" wrapText="1"/>
    </xf>
    <xf numFmtId="0" fontId="4" fillId="0" borderId="0" xfId="0" applyFont="1" applyAlignment="1">
      <alignment horizontal="left" vertical="center" wrapText="1"/>
    </xf>
    <xf numFmtId="0" fontId="5" fillId="0" borderId="0" xfId="0" applyAlignment="1">
      <alignment wrapText="1"/>
    </xf>
    <xf numFmtId="0" fontId="2" fillId="0" borderId="0" xfId="0" applyFont="1" applyAlignment="1">
      <alignment horizontal="right" wrapText="1"/>
    </xf>
    <xf numFmtId="0" fontId="2" fillId="0" borderId="0" xfId="0" applyFont="1" applyAlignment="1">
      <alignment wrapText="1"/>
    </xf>
    <xf numFmtId="0" fontId="5" fillId="0" borderId="1" xfId="0" applyBorder="1" applyAlignment="1">
      <alignment horizontal="center" vertical="center"/>
    </xf>
    <xf numFmtId="0" fontId="5" fillId="0" borderId="6" xfId="0" applyBorder="1" applyAlignment="1">
      <alignment horizontal="center" vertical="center"/>
    </xf>
    <xf numFmtId="0" fontId="5" fillId="0" borderId="8" xfId="0" applyBorder="1" applyAlignment="1">
      <alignment horizontal="center" vertical="center" wrapText="1"/>
    </xf>
    <xf numFmtId="0" fontId="5" fillId="0" borderId="8" xfId="0" applyBorder="1" applyAlignment="1">
      <alignment horizontal="center" vertical="center"/>
    </xf>
    <xf numFmtId="0" fontId="4" fillId="0" borderId="0" xfId="0" applyFont="1" applyAlignment="1" applyProtection="1">
      <alignment horizontal="right" vertical="center"/>
      <protection locked="0"/>
    </xf>
    <xf numFmtId="0" fontId="4" fillId="0" borderId="0" xfId="0" applyFont="1" applyAlignment="1" applyProtection="1">
      <alignment horizontal="right"/>
      <protection locked="0"/>
    </xf>
    <xf numFmtId="0" fontId="2" fillId="0" borderId="0" xfId="0" applyFont="1" applyBorder="1">
      <alignment vertical="top"/>
    </xf>
    <xf numFmtId="0" fontId="5" fillId="0" borderId="5" xfId="0" applyBorder="1" applyAlignment="1">
      <alignment horizontal="center" vertical="center"/>
    </xf>
    <xf numFmtId="0" fontId="5" fillId="0" borderId="7" xfId="0" applyBorder="1" applyAlignment="1">
      <alignment vertical="center"/>
    </xf>
    <xf numFmtId="0" fontId="5" fillId="0" borderId="7" xfId="0" applyBorder="1" applyAlignment="1">
      <alignment vertical="center" wrapText="1"/>
    </xf>
    <xf numFmtId="0" fontId="5" fillId="0" borderId="3" xfId="0" applyBorder="1" applyAlignment="1">
      <alignment vertical="center"/>
    </xf>
    <xf numFmtId="49" fontId="7" fillId="0" borderId="0" xfId="57" applyNumberFormat="1" applyFont="1" applyFill="1" applyBorder="1" applyAlignment="1" applyProtection="1"/>
    <xf numFmtId="0" fontId="2" fillId="0" borderId="0" xfId="0" applyFont="1" applyBorder="1" applyAlignment="1">
      <alignment horizontal="right" vertical="center"/>
    </xf>
    <xf numFmtId="0" fontId="2" fillId="0" borderId="0" xfId="0" applyFont="1" applyBorder="1" applyAlignment="1">
      <alignment horizontal="right"/>
    </xf>
    <xf numFmtId="0" fontId="5" fillId="0" borderId="9" xfId="0" applyBorder="1" applyAlignment="1">
      <alignment horizontal="center" vertical="center" wrapText="1"/>
    </xf>
    <xf numFmtId="0" fontId="5" fillId="0" borderId="10" xfId="0" applyBorder="1" applyAlignment="1">
      <alignment horizontal="center" vertical="center" wrapText="1"/>
    </xf>
    <xf numFmtId="0" fontId="5" fillId="0" borderId="8" xfId="0" applyBorder="1" applyAlignment="1" applyProtection="1">
      <alignment horizontal="center" vertical="center"/>
      <protection locked="0"/>
    </xf>
    <xf numFmtId="0" fontId="4" fillId="0" borderId="6" xfId="0" applyFont="1" applyBorder="1" applyAlignment="1">
      <alignment horizontal="left" vertical="center" wrapText="1"/>
    </xf>
    <xf numFmtId="0" fontId="4" fillId="0" borderId="8" xfId="0" applyFont="1" applyBorder="1" applyAlignment="1">
      <alignment horizontal="left" vertical="center" wrapText="1"/>
    </xf>
    <xf numFmtId="0" fontId="4" fillId="0" borderId="8" xfId="0" applyFont="1" applyBorder="1" applyAlignment="1">
      <alignment horizontal="left" vertical="center"/>
    </xf>
    <xf numFmtId="0" fontId="4" fillId="0" borderId="8" xfId="0" applyFont="1" applyBorder="1" applyAlignment="1">
      <alignment horizontal="right" vertical="center"/>
    </xf>
    <xf numFmtId="0" fontId="4" fillId="0" borderId="11" xfId="0" applyFont="1" applyBorder="1" applyAlignment="1">
      <alignment horizontal="center" vertical="center"/>
    </xf>
    <xf numFmtId="0" fontId="4" fillId="0" borderId="12" xfId="0" applyFont="1" applyBorder="1" applyAlignment="1">
      <alignment horizontal="left" vertical="center"/>
    </xf>
    <xf numFmtId="0" fontId="4" fillId="0" borderId="0" xfId="0" applyFont="1" applyBorder="1" applyAlignment="1" applyProtection="1">
      <alignment horizontal="right"/>
      <protection locked="0"/>
    </xf>
    <xf numFmtId="0" fontId="5" fillId="0" borderId="3" xfId="0" applyBorder="1" applyAlignment="1" applyProtection="1">
      <alignment horizontal="center" vertical="center" wrapText="1"/>
      <protection locked="0"/>
    </xf>
    <xf numFmtId="0" fontId="5" fillId="0" borderId="3" xfId="0" applyBorder="1" applyAlignment="1" applyProtection="1">
      <alignment horizontal="center" vertical="center"/>
      <protection locked="0"/>
    </xf>
    <xf numFmtId="0" fontId="5" fillId="0" borderId="10" xfId="0" applyBorder="1" applyAlignment="1" applyProtection="1">
      <alignment horizontal="center" vertical="center" wrapText="1"/>
      <protection locked="0"/>
    </xf>
    <xf numFmtId="0" fontId="5" fillId="0" borderId="12" xfId="0" applyBorder="1" applyAlignment="1">
      <alignment horizontal="center" vertical="center" wrapText="1"/>
    </xf>
    <xf numFmtId="0" fontId="5" fillId="0" borderId="12" xfId="0" applyBorder="1" applyAlignment="1" applyProtection="1">
      <alignment horizontal="center" vertical="center"/>
      <protection locked="0"/>
    </xf>
    <xf numFmtId="0" fontId="5" fillId="0" borderId="12" xfId="0" applyBorder="1" applyAlignment="1" applyProtection="1">
      <alignment horizontal="center" vertical="center" wrapText="1"/>
      <protection locked="0"/>
    </xf>
    <xf numFmtId="0" fontId="5" fillId="0" borderId="8" xfId="0" applyBorder="1" applyAlignment="1" applyProtection="1">
      <alignment horizontal="center" vertical="center" wrapText="1"/>
      <protection locked="0"/>
    </xf>
    <xf numFmtId="0" fontId="4" fillId="0" borderId="0" xfId="0" applyFont="1" applyBorder="1" applyAlignment="1">
      <alignment horizontal="right"/>
    </xf>
    <xf numFmtId="0" fontId="8" fillId="0" borderId="0" xfId="0" applyFont="1" applyBorder="1" applyAlignment="1" applyProtection="1">
      <alignment horizontal="right"/>
      <protection locked="0"/>
    </xf>
    <xf numFmtId="49" fontId="8" fillId="0" borderId="0" xfId="0" applyNumberFormat="1" applyFont="1" applyBorder="1" applyAlignment="1" applyProtection="1">
      <protection locked="0"/>
    </xf>
    <xf numFmtId="0" fontId="9" fillId="0" borderId="0" xfId="0" applyFont="1" applyBorder="1" applyAlignment="1" applyProtection="1">
      <alignment horizontal="center" vertical="center" wrapText="1"/>
      <protection locked="0"/>
    </xf>
    <xf numFmtId="0" fontId="9" fillId="0" borderId="0" xfId="0" applyFont="1" applyBorder="1" applyAlignment="1" applyProtection="1">
      <alignment horizontal="center" vertical="center"/>
      <protection locked="0"/>
    </xf>
    <xf numFmtId="0" fontId="9" fillId="0" borderId="0" xfId="0" applyFont="1" applyBorder="1" applyAlignment="1">
      <alignment horizontal="center" vertical="center"/>
    </xf>
    <xf numFmtId="0" fontId="10" fillId="0" borderId="0" xfId="0" applyFont="1" applyBorder="1" applyAlignment="1" applyProtection="1">
      <alignment horizontal="left" vertical="center"/>
      <protection locked="0"/>
    </xf>
    <xf numFmtId="0" fontId="11" fillId="0" borderId="0" xfId="0" applyFont="1" applyBorder="1" applyAlignment="1" applyProtection="1">
      <alignment horizontal="right"/>
      <protection locked="0"/>
    </xf>
    <xf numFmtId="49" fontId="5" fillId="0" borderId="7" xfId="0" applyNumberFormat="1" applyBorder="1" applyAlignment="1" applyProtection="1">
      <alignment horizontal="center" vertical="center" wrapText="1"/>
      <protection locked="0"/>
    </xf>
    <xf numFmtId="49"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protection locked="0"/>
    </xf>
    <xf numFmtId="4" fontId="4" fillId="0" borderId="7" xfId="0" applyNumberFormat="1" applyFont="1" applyBorder="1" applyAlignment="1" applyProtection="1">
      <alignment horizontal="right" vertical="center" wrapText="1"/>
      <protection locked="0"/>
    </xf>
    <xf numFmtId="0" fontId="0" fillId="0" borderId="0" xfId="0" applyBorder="1" applyAlignment="1">
      <alignment horizontal="center" vertical="top"/>
    </xf>
    <xf numFmtId="49" fontId="12" fillId="0" borderId="0" xfId="50" applyFont="1" applyBorder="1">
      <alignment horizontal="left" vertical="center" wrapText="1"/>
    </xf>
    <xf numFmtId="49" fontId="12" fillId="0" borderId="0" xfId="50" applyFont="1" applyBorder="1" applyAlignment="1">
      <alignment horizontal="center" vertical="center" wrapText="1"/>
    </xf>
    <xf numFmtId="49" fontId="13" fillId="0" borderId="0" xfId="50" applyFont="1" applyBorder="1" applyAlignment="1">
      <alignment horizontal="center" vertical="center" wrapText="1"/>
    </xf>
    <xf numFmtId="49" fontId="12" fillId="0" borderId="7" xfId="50" applyFont="1" applyAlignment="1">
      <alignment horizontal="center" vertical="center" wrapText="1"/>
    </xf>
    <xf numFmtId="49" fontId="12" fillId="0" borderId="7" xfId="50" applyFont="1">
      <alignment horizontal="left" vertical="center" wrapText="1"/>
    </xf>
    <xf numFmtId="49" fontId="12" fillId="0" borderId="7" xfId="50" applyFont="1" applyAlignment="1">
      <alignment horizontal="left" vertical="center" wrapText="1"/>
    </xf>
    <xf numFmtId="49" fontId="12" fillId="0" borderId="0" xfId="50" applyFont="1" applyBorder="1" applyAlignment="1">
      <alignment horizontal="right" vertical="center" wrapText="1"/>
    </xf>
    <xf numFmtId="49" fontId="14" fillId="0" borderId="0" xfId="0" applyNumberFormat="1" applyFont="1" applyBorder="1" applyAlignment="1">
      <alignment horizontal="right" vertical="center" wrapText="1"/>
    </xf>
    <xf numFmtId="49" fontId="15" fillId="0" borderId="0" xfId="50" applyFont="1" applyBorder="1" applyAlignment="1">
      <alignment horizontal="center" vertical="center" wrapText="1"/>
    </xf>
    <xf numFmtId="49" fontId="14" fillId="0" borderId="0" xfId="0" applyNumberFormat="1" applyFont="1" applyBorder="1" applyAlignment="1">
      <alignment horizontal="left" vertical="center" wrapText="1"/>
    </xf>
    <xf numFmtId="49" fontId="14" fillId="0" borderId="0" xfId="0" applyNumberFormat="1" applyFont="1" applyBorder="1" applyAlignment="1">
      <alignment horizontal="center" vertical="center" wrapText="1"/>
    </xf>
    <xf numFmtId="49" fontId="14" fillId="0" borderId="7" xfId="0" applyNumberFormat="1" applyFont="1" applyBorder="1" applyAlignment="1">
      <alignment horizontal="center" vertical="center" wrapText="1"/>
    </xf>
    <xf numFmtId="49" fontId="4" fillId="0" borderId="7" xfId="50" applyFont="1">
      <alignment horizontal="left" vertical="center" wrapText="1"/>
    </xf>
    <xf numFmtId="49" fontId="4" fillId="0" borderId="7" xfId="50" applyFont="1" applyAlignment="1">
      <alignment horizontal="center" vertical="center" wrapText="1"/>
    </xf>
    <xf numFmtId="176" fontId="4" fillId="0" borderId="7" xfId="51" applyFont="1">
      <alignment horizontal="right" vertical="center"/>
    </xf>
    <xf numFmtId="0" fontId="16" fillId="0" borderId="0" xfId="0" applyBorder="1">
      <alignment vertical="top"/>
    </xf>
    <xf numFmtId="0" fontId="15" fillId="0" borderId="0" xfId="0" applyFont="1" applyBorder="1" applyAlignment="1">
      <alignment horizontal="center" vertical="center"/>
    </xf>
    <xf numFmtId="0" fontId="16" fillId="0" borderId="7" xfId="0" applyBorder="1" applyAlignment="1">
      <alignment horizontal="center" vertical="center" wrapText="1"/>
    </xf>
    <xf numFmtId="176" fontId="4" fillId="0" borderId="7" xfId="51" applyFont="1" applyAlignment="1">
      <alignment horizontal="center" vertical="center"/>
    </xf>
    <xf numFmtId="0" fontId="16" fillId="0" borderId="7" xfId="0" applyBorder="1" applyAlignment="1">
      <alignment horizontal="center" vertical="center"/>
    </xf>
    <xf numFmtId="0" fontId="16" fillId="0" borderId="0" xfId="0" applyBorder="1" applyAlignment="1">
      <alignment horizontal="right" vertical="center"/>
    </xf>
    <xf numFmtId="0" fontId="2" fillId="0" borderId="0" xfId="0" applyFont="1" applyBorder="1" applyAlignment="1">
      <alignment horizontal="center" wrapText="1"/>
    </xf>
    <xf numFmtId="0" fontId="2" fillId="0" borderId="0" xfId="0" applyFont="1" applyBorder="1" applyAlignment="1">
      <alignment wrapText="1"/>
    </xf>
    <xf numFmtId="0" fontId="2" fillId="0" borderId="0" xfId="0" applyFont="1" applyBorder="1" applyAlignment="1">
      <alignment horizontal="right" wrapText="1"/>
    </xf>
    <xf numFmtId="0" fontId="17" fillId="0" borderId="0" xfId="0" applyFont="1" applyBorder="1" applyAlignment="1">
      <alignment horizontal="center" vertical="center" wrapText="1"/>
    </xf>
    <xf numFmtId="0" fontId="5" fillId="0" borderId="0" xfId="0" applyBorder="1" applyAlignment="1">
      <alignment horizontal="left" wrapText="1"/>
    </xf>
    <xf numFmtId="0" fontId="18" fillId="0" borderId="7" xfId="0" applyFont="1" applyBorder="1" applyAlignment="1">
      <alignment horizontal="center" vertical="center" wrapText="1"/>
    </xf>
    <xf numFmtId="0" fontId="18" fillId="0" borderId="2" xfId="0" applyFont="1" applyBorder="1" applyAlignment="1">
      <alignment horizontal="center" vertical="center" wrapText="1"/>
    </xf>
    <xf numFmtId="4" fontId="18" fillId="0" borderId="7" xfId="0" applyNumberFormat="1" applyFont="1" applyBorder="1" applyAlignment="1">
      <alignment vertical="center"/>
    </xf>
    <xf numFmtId="4" fontId="18" fillId="0" borderId="2" xfId="0" applyNumberFormat="1" applyFont="1" applyBorder="1" applyAlignment="1">
      <alignment vertical="center"/>
    </xf>
    <xf numFmtId="0" fontId="5" fillId="0" borderId="0" xfId="0" applyFont="1" applyBorder="1">
      <alignment vertical="top"/>
    </xf>
    <xf numFmtId="49" fontId="14" fillId="0" borderId="0" xfId="50" applyFont="1" applyBorder="1">
      <alignment horizontal="left" vertical="center" wrapText="1"/>
    </xf>
    <xf numFmtId="49" fontId="14" fillId="0" borderId="0" xfId="50" applyFont="1" applyBorder="1" applyAlignment="1">
      <alignment horizontal="right" vertical="center" wrapText="1"/>
    </xf>
    <xf numFmtId="49" fontId="15" fillId="0" borderId="0" xfId="0" applyNumberFormat="1" applyFont="1" applyBorder="1" applyAlignment="1">
      <alignment horizontal="center" vertical="center" wrapText="1"/>
    </xf>
    <xf numFmtId="49" fontId="16" fillId="0" borderId="0" xfId="0" applyNumberFormat="1" applyBorder="1" applyAlignment="1">
      <alignment horizontal="left" vertical="center" wrapText="1"/>
    </xf>
    <xf numFmtId="49" fontId="19" fillId="0" borderId="7" xfId="50" applyFont="1" applyAlignment="1">
      <alignment horizontal="center" vertical="center" wrapText="1"/>
    </xf>
    <xf numFmtId="176" fontId="19" fillId="0" borderId="7" xfId="51" applyFont="1" applyAlignment="1">
      <alignment horizontal="center" vertical="center"/>
    </xf>
    <xf numFmtId="0" fontId="2" fillId="0" borderId="0" xfId="0" applyFont="1" applyBorder="1" applyAlignment="1">
      <alignment horizontal="center" vertical="center"/>
    </xf>
    <xf numFmtId="0" fontId="20" fillId="0" borderId="0" xfId="0" applyFont="1" applyBorder="1" applyAlignment="1">
      <alignment horizontal="center" vertical="center"/>
    </xf>
    <xf numFmtId="0" fontId="21" fillId="0" borderId="0" xfId="0" applyFont="1" applyBorder="1" applyAlignment="1">
      <alignment horizontal="center" vertical="center"/>
    </xf>
    <xf numFmtId="0" fontId="5" fillId="0" borderId="7" xfId="0" applyBorder="1" applyAlignment="1">
      <alignment horizontal="left" vertical="center"/>
    </xf>
    <xf numFmtId="0" fontId="5" fillId="0" borderId="7" xfId="0" applyBorder="1" applyAlignment="1" applyProtection="1">
      <alignment vertical="center"/>
      <protection locked="0"/>
    </xf>
    <xf numFmtId="0" fontId="2" fillId="0" borderId="6" xfId="0" applyFont="1" applyBorder="1" applyAlignment="1">
      <alignment vertical="center"/>
    </xf>
    <xf numFmtId="176" fontId="1" fillId="0" borderId="7" xfId="0" applyNumberFormat="1" applyFont="1" applyBorder="1" applyAlignment="1" applyProtection="1">
      <alignment horizontal="center" vertical="center"/>
      <protection locked="0"/>
    </xf>
    <xf numFmtId="0" fontId="22" fillId="0" borderId="7" xfId="0" applyFont="1" applyBorder="1" applyAlignment="1">
      <alignment horizontal="center" vertical="center"/>
    </xf>
    <xf numFmtId="0" fontId="4" fillId="0" borderId="0" xfId="50" applyNumberFormat="1" applyFont="1" applyBorder="1" applyAlignment="1">
      <alignment horizontal="center" vertical="center"/>
    </xf>
    <xf numFmtId="0" fontId="4" fillId="0" borderId="0" xfId="50" applyNumberFormat="1" applyFont="1" applyBorder="1" applyAlignment="1">
      <alignment horizontal="left" vertical="center"/>
    </xf>
    <xf numFmtId="0" fontId="3" fillId="0" borderId="0" xfId="50" applyNumberFormat="1" applyFont="1" applyBorder="1" applyAlignment="1">
      <alignment horizontal="center" vertical="center"/>
    </xf>
    <xf numFmtId="0" fontId="5" fillId="0" borderId="0" xfId="0" applyBorder="1" applyAlignment="1">
      <alignment horizontal="center" vertical="center"/>
    </xf>
    <xf numFmtId="0" fontId="4" fillId="0" borderId="7" xfId="50" applyNumberFormat="1" applyFont="1" applyAlignment="1">
      <alignment horizontal="center" vertical="center" wrapText="1"/>
    </xf>
    <xf numFmtId="0" fontId="4" fillId="0" borderId="7" xfId="0" applyFont="1" applyBorder="1" applyAlignment="1">
      <alignment horizontal="center" vertical="center"/>
    </xf>
    <xf numFmtId="0" fontId="5" fillId="0" borderId="0" xfId="0" applyBorder="1" applyAlignment="1">
      <alignment vertical="center"/>
    </xf>
    <xf numFmtId="0" fontId="1" fillId="0" borderId="7" xfId="0" applyFont="1" applyBorder="1" applyAlignment="1">
      <alignment vertical="center" wrapText="1"/>
    </xf>
    <xf numFmtId="0" fontId="5" fillId="0" borderId="4" xfId="0" applyBorder="1" applyAlignment="1">
      <alignment vertical="center"/>
    </xf>
    <xf numFmtId="176" fontId="1" fillId="0" borderId="7" xfId="0" applyNumberFormat="1" applyFont="1" applyBorder="1" applyAlignment="1" applyProtection="1">
      <alignment horizontal="right" vertical="center"/>
      <protection locked="0"/>
    </xf>
    <xf numFmtId="0" fontId="2" fillId="0" borderId="0" xfId="0" applyFont="1" applyAlignment="1">
      <alignment horizontal="center" vertical="center"/>
    </xf>
    <xf numFmtId="49" fontId="4" fillId="0" borderId="0" xfId="50" applyFont="1" applyBorder="1">
      <alignment horizontal="left" vertical="center" wrapText="1"/>
    </xf>
    <xf numFmtId="49" fontId="4" fillId="0" borderId="0" xfId="50" applyFont="1" applyBorder="1" applyAlignment="1">
      <alignment horizontal="center" vertical="center" wrapText="1"/>
    </xf>
    <xf numFmtId="49" fontId="4" fillId="0" borderId="0" xfId="50" applyFont="1" applyBorder="1" applyAlignment="1">
      <alignment horizontal="right" vertical="center" wrapText="1"/>
    </xf>
    <xf numFmtId="49" fontId="3" fillId="0" borderId="0" xfId="0" applyNumberFormat="1" applyFont="1" applyBorder="1" applyAlignment="1">
      <alignment horizontal="center" vertical="center" wrapText="1"/>
    </xf>
    <xf numFmtId="49" fontId="4" fillId="0" borderId="7" xfId="50" applyFont="1" applyAlignment="1">
      <alignment horizontal="right" vertical="center" wrapText="1"/>
    </xf>
  </cellXfs>
  <cellStyles count="5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 name="Normal" xfId="5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topLeftCell="A2" workbookViewId="0">
      <selection activeCell="G25" sqref="G25"/>
    </sheetView>
  </sheetViews>
  <sheetFormatPr defaultColWidth="10.287037037037" defaultRowHeight="15" customHeight="1" outlineLevelCol="3"/>
  <cols>
    <col min="1" max="1" width="33.287037037037" customWidth="1"/>
    <col min="2" max="2" width="33.287037037037" style="113" customWidth="1"/>
    <col min="3" max="4" width="33.287037037037" customWidth="1"/>
  </cols>
  <sheetData>
    <row r="1" ht="18.75" customHeight="1" spans="1:4">
      <c r="A1" s="170"/>
      <c r="B1" s="171"/>
      <c r="C1" s="170"/>
      <c r="D1" s="172" t="s">
        <v>0</v>
      </c>
    </row>
    <row r="2" ht="42" customHeight="1" spans="1:4">
      <c r="A2" s="173" t="str">
        <f>"2025"&amp;"年部门财务收支预算总表"</f>
        <v>2025年部门财务收支预算总表</v>
      </c>
      <c r="B2" s="173"/>
      <c r="C2" s="173"/>
      <c r="D2" s="173"/>
    </row>
    <row r="3" ht="18.75" customHeight="1" spans="1:4">
      <c r="A3" s="126" t="str">
        <f>"单位名称："&amp;"德宏州中医医院"</f>
        <v>单位名称：德宏州中医医院</v>
      </c>
      <c r="B3" s="127"/>
      <c r="C3" s="127"/>
      <c r="D3" s="174" t="s">
        <v>1</v>
      </c>
    </row>
    <row r="4" ht="18.75" customHeight="1" spans="1:4">
      <c r="A4" s="127" t="s">
        <v>2</v>
      </c>
      <c r="B4" s="127"/>
      <c r="C4" s="127" t="s">
        <v>3</v>
      </c>
      <c r="D4" s="127"/>
    </row>
    <row r="5" ht="18.75" customHeight="1" spans="1:4">
      <c r="A5" s="127" t="s">
        <v>4</v>
      </c>
      <c r="B5" s="127" t="s">
        <v>5</v>
      </c>
      <c r="C5" s="127" t="s">
        <v>6</v>
      </c>
      <c r="D5" s="127" t="s">
        <v>5</v>
      </c>
    </row>
    <row r="6" ht="18.75" customHeight="1" spans="1:4">
      <c r="A6" s="126" t="s">
        <v>7</v>
      </c>
      <c r="B6" s="132">
        <v>24825775.76</v>
      </c>
      <c r="C6" s="126" t="str">
        <f>"一"&amp;"、"&amp;"社会保障和就业支出"</f>
        <v>一、社会保障和就业支出</v>
      </c>
      <c r="D6" s="132">
        <v>264590.93</v>
      </c>
    </row>
    <row r="7" ht="18.75" customHeight="1" spans="1:4">
      <c r="A7" s="126" t="s">
        <v>8</v>
      </c>
      <c r="B7" s="132"/>
      <c r="C7" s="126" t="str">
        <f>"二"&amp;"、"&amp;"卫生健康支出"</f>
        <v>二、卫生健康支出</v>
      </c>
      <c r="D7" s="132">
        <v>323561184.83</v>
      </c>
    </row>
    <row r="8" ht="18.75" customHeight="1" spans="1:4">
      <c r="A8" s="126" t="s">
        <v>9</v>
      </c>
      <c r="B8" s="132"/>
      <c r="C8" s="126" t="str">
        <f>"三"&amp;"、"&amp;"住房保障支出"</f>
        <v>三、住房保障支出</v>
      </c>
      <c r="D8" s="132">
        <v>9200000</v>
      </c>
    </row>
    <row r="9" ht="18.75" customHeight="1" spans="1:4">
      <c r="A9" s="126" t="s">
        <v>10</v>
      </c>
      <c r="B9" s="132"/>
      <c r="C9" s="126" t="str">
        <f>"四"&amp;"、"&amp;"债务付息支出"</f>
        <v>四、债务付息支出</v>
      </c>
      <c r="D9" s="132">
        <v>40000000</v>
      </c>
    </row>
    <row r="10" ht="18.75" customHeight="1" spans="1:4">
      <c r="A10" s="126" t="s">
        <v>11</v>
      </c>
      <c r="B10" s="132">
        <v>348200000</v>
      </c>
      <c r="C10" s="126"/>
      <c r="D10" s="132"/>
    </row>
    <row r="11" ht="18.75" customHeight="1" spans="1:4">
      <c r="A11" s="126" t="s">
        <v>12</v>
      </c>
      <c r="B11" s="132">
        <v>343200000</v>
      </c>
      <c r="C11" s="126"/>
      <c r="D11" s="132"/>
    </row>
    <row r="12" ht="18.75" customHeight="1" spans="1:4">
      <c r="A12" s="126" t="s">
        <v>13</v>
      </c>
      <c r="B12" s="132"/>
      <c r="C12" s="126"/>
      <c r="D12" s="132"/>
    </row>
    <row r="13" ht="18.75" customHeight="1" spans="1:4">
      <c r="A13" s="126" t="s">
        <v>14</v>
      </c>
      <c r="B13" s="132"/>
      <c r="C13" s="126"/>
      <c r="D13" s="132"/>
    </row>
    <row r="14" ht="18.75" customHeight="1" spans="1:4">
      <c r="A14" s="126" t="s">
        <v>15</v>
      </c>
      <c r="B14" s="132"/>
      <c r="C14" s="126"/>
      <c r="D14" s="132"/>
    </row>
    <row r="15" ht="18.75" customHeight="1" spans="1:4">
      <c r="A15" s="126" t="s">
        <v>16</v>
      </c>
      <c r="B15" s="132">
        <v>5000000</v>
      </c>
      <c r="C15" s="126"/>
      <c r="D15" s="132"/>
    </row>
    <row r="16" ht="18.75" customHeight="1" spans="1:4">
      <c r="A16" s="126"/>
      <c r="B16" s="132"/>
      <c r="C16" s="126"/>
      <c r="D16" s="132"/>
    </row>
    <row r="17" ht="18.75" customHeight="1" spans="1:4">
      <c r="A17" s="126"/>
      <c r="B17" s="132"/>
      <c r="C17" s="126"/>
      <c r="D17" s="132"/>
    </row>
    <row r="18" ht="18.75" customHeight="1" spans="1:4">
      <c r="A18" s="126"/>
      <c r="B18" s="132"/>
      <c r="C18" s="126"/>
      <c r="D18" s="132"/>
    </row>
    <row r="19" ht="18.75" customHeight="1" spans="1:4">
      <c r="A19" s="126"/>
      <c r="B19" s="132"/>
      <c r="C19" s="126"/>
      <c r="D19" s="132"/>
    </row>
    <row r="20" ht="18.75" customHeight="1" spans="1:4">
      <c r="A20" s="126"/>
      <c r="B20" s="132"/>
      <c r="C20" s="126"/>
      <c r="D20" s="132"/>
    </row>
    <row r="21" ht="18.75" customHeight="1" spans="1:4">
      <c r="A21" s="126"/>
      <c r="B21" s="132"/>
      <c r="C21" s="126"/>
      <c r="D21" s="132"/>
    </row>
    <row r="22" ht="18.75" customHeight="1" spans="1:4">
      <c r="A22" s="126"/>
      <c r="B22" s="132"/>
      <c r="C22" s="126"/>
      <c r="D22" s="132"/>
    </row>
    <row r="23" ht="18.75" customHeight="1" spans="1:4">
      <c r="A23" s="126"/>
      <c r="B23" s="132"/>
      <c r="C23" s="126"/>
      <c r="D23" s="132"/>
    </row>
    <row r="24" ht="18.75" customHeight="1" spans="1:4">
      <c r="A24" s="126"/>
      <c r="B24" s="132"/>
      <c r="C24" s="126"/>
      <c r="D24" s="132"/>
    </row>
    <row r="25" ht="18.75" customHeight="1" spans="1:4">
      <c r="A25" s="126"/>
      <c r="B25" s="132"/>
      <c r="C25" s="126"/>
      <c r="D25" s="132"/>
    </row>
    <row r="26" ht="18.75" customHeight="1" spans="1:4">
      <c r="A26" s="126"/>
      <c r="B26" s="132"/>
      <c r="C26" s="126"/>
      <c r="D26" s="132"/>
    </row>
    <row r="27" ht="18.75" customHeight="1" spans="1:4">
      <c r="A27" s="126"/>
      <c r="B27" s="132"/>
      <c r="C27" s="126"/>
      <c r="D27" s="132"/>
    </row>
    <row r="28" ht="18.75" customHeight="1" spans="1:4">
      <c r="A28" s="126"/>
      <c r="B28" s="132"/>
      <c r="C28" s="126"/>
      <c r="D28" s="132"/>
    </row>
    <row r="29" ht="18.75" customHeight="1" spans="1:4">
      <c r="A29" s="126"/>
      <c r="B29" s="132"/>
      <c r="C29" s="126"/>
      <c r="D29" s="132"/>
    </row>
    <row r="30" ht="18.75" customHeight="1" spans="1:4">
      <c r="A30" s="126"/>
      <c r="B30" s="132"/>
      <c r="C30" s="126"/>
      <c r="D30" s="132"/>
    </row>
    <row r="31" ht="18.75" customHeight="1" spans="1:4">
      <c r="A31" s="126"/>
      <c r="B31" s="132"/>
      <c r="C31" s="126"/>
      <c r="D31" s="132"/>
    </row>
    <row r="32" ht="18.75" customHeight="1" spans="1:4">
      <c r="A32" s="126" t="s">
        <v>17</v>
      </c>
      <c r="B32" s="132">
        <v>373025775.76</v>
      </c>
      <c r="C32" s="126" t="s">
        <v>18</v>
      </c>
      <c r="D32" s="132">
        <v>373025775.76</v>
      </c>
    </row>
    <row r="33" ht="18.75" customHeight="1" spans="1:4">
      <c r="A33" s="126" t="s">
        <v>19</v>
      </c>
      <c r="B33" s="132"/>
      <c r="C33" s="126" t="s">
        <v>20</v>
      </c>
      <c r="D33" s="132"/>
    </row>
    <row r="34" ht="18.75" customHeight="1" spans="1:4">
      <c r="A34" s="126" t="s">
        <v>21</v>
      </c>
      <c r="B34" s="132"/>
      <c r="C34" s="126" t="s">
        <v>21</v>
      </c>
      <c r="D34" s="132"/>
    </row>
    <row r="35" ht="18.75" customHeight="1" spans="1:4">
      <c r="A35" s="126" t="s">
        <v>22</v>
      </c>
      <c r="B35" s="132"/>
      <c r="C35" s="126" t="s">
        <v>23</v>
      </c>
      <c r="D35" s="132"/>
    </row>
    <row r="36" ht="18.75" customHeight="1" spans="1:4">
      <c r="A36" s="126" t="s">
        <v>24</v>
      </c>
      <c r="B36" s="132">
        <v>373025775.76</v>
      </c>
      <c r="C36" s="126" t="s">
        <v>25</v>
      </c>
      <c r="D36" s="132">
        <v>373025775.76</v>
      </c>
    </row>
  </sheetData>
  <mergeCells count="4">
    <mergeCell ref="A2:D2"/>
    <mergeCell ref="A3:B3"/>
    <mergeCell ref="A4:B4"/>
    <mergeCell ref="C4:D4"/>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10"/>
  <sheetViews>
    <sheetView showZeros="0" tabSelected="1" workbookViewId="0">
      <selection activeCell="B11" sqref="B11"/>
    </sheetView>
  </sheetViews>
  <sheetFormatPr defaultColWidth="9.13888888888889" defaultRowHeight="14.25" customHeight="1" outlineLevelCol="5"/>
  <cols>
    <col min="1" max="6" width="24.3425925925926" customWidth="1"/>
  </cols>
  <sheetData>
    <row r="1" ht="12" customHeight="1" spans="1:6">
      <c r="A1" s="102">
        <v>1</v>
      </c>
      <c r="B1" s="103">
        <v>0</v>
      </c>
      <c r="C1" s="102">
        <v>1</v>
      </c>
      <c r="D1" s="83"/>
      <c r="E1" s="83"/>
      <c r="F1" s="101" t="s">
        <v>364</v>
      </c>
    </row>
    <row r="2" ht="26.25" customHeight="1" spans="1:6">
      <c r="A2" s="104" t="str">
        <f>"2025"&amp;"年部门政府性基金预算支出预算表"</f>
        <v>2025年部门政府性基金预算支出预算表</v>
      </c>
      <c r="B2" s="104" t="s">
        <v>365</v>
      </c>
      <c r="C2" s="105"/>
      <c r="D2" s="106"/>
      <c r="E2" s="106"/>
      <c r="F2" s="106"/>
    </row>
    <row r="3" ht="13.5" customHeight="1" spans="1:6">
      <c r="A3" s="107" t="str">
        <f>"单位名称："&amp;"德宏州中医医院"</f>
        <v>单位名称：德宏州中医医院</v>
      </c>
      <c r="B3" s="107" t="s">
        <v>366</v>
      </c>
      <c r="C3" s="108"/>
      <c r="D3" s="83"/>
      <c r="E3" s="83"/>
      <c r="F3" s="101" t="s">
        <v>1</v>
      </c>
    </row>
    <row r="4" ht="19.5" customHeight="1" spans="1:6">
      <c r="A4" s="59" t="s">
        <v>169</v>
      </c>
      <c r="B4" s="109" t="s">
        <v>48</v>
      </c>
      <c r="C4" s="59" t="s">
        <v>49</v>
      </c>
      <c r="D4" s="37" t="s">
        <v>367</v>
      </c>
      <c r="E4" s="37"/>
      <c r="F4" s="37"/>
    </row>
    <row r="5" ht="18.55" customHeight="1" spans="1:6">
      <c r="A5" s="59"/>
      <c r="B5" s="109"/>
      <c r="C5" s="59"/>
      <c r="D5" s="37" t="s">
        <v>30</v>
      </c>
      <c r="E5" s="37" t="s">
        <v>52</v>
      </c>
      <c r="F5" s="37" t="s">
        <v>53</v>
      </c>
    </row>
    <row r="6" ht="20.25" customHeight="1" spans="1:6">
      <c r="A6" s="59">
        <v>1</v>
      </c>
      <c r="B6" s="110" t="s">
        <v>60</v>
      </c>
      <c r="C6" s="110" t="s">
        <v>61</v>
      </c>
      <c r="D6" s="110" t="s">
        <v>62</v>
      </c>
      <c r="E6" s="110" t="s">
        <v>63</v>
      </c>
      <c r="F6" s="110" t="s">
        <v>64</v>
      </c>
    </row>
    <row r="7" ht="30" customHeight="1" spans="1:6">
      <c r="A7" s="35"/>
      <c r="B7" s="109"/>
      <c r="C7" s="35"/>
      <c r="D7" s="111"/>
      <c r="E7" s="112"/>
      <c r="F7" s="112"/>
    </row>
    <row r="8" ht="30" customHeight="1" spans="1:6">
      <c r="A8" s="22"/>
      <c r="B8" s="22"/>
      <c r="C8" s="22"/>
      <c r="D8" s="111"/>
      <c r="E8" s="112"/>
      <c r="F8" s="112"/>
    </row>
    <row r="9" ht="30" customHeight="1" spans="1:6">
      <c r="A9" s="20" t="s">
        <v>368</v>
      </c>
      <c r="B9" s="20" t="s">
        <v>368</v>
      </c>
      <c r="C9" s="20" t="s">
        <v>368</v>
      </c>
      <c r="D9" s="111"/>
      <c r="E9" s="112"/>
      <c r="F9" s="112"/>
    </row>
    <row r="10" customHeight="1" spans="1:2">
      <c r="A10" s="55" t="s">
        <v>166</v>
      </c>
      <c r="B10" s="81"/>
    </row>
  </sheetData>
  <mergeCells count="7">
    <mergeCell ref="A2:F2"/>
    <mergeCell ref="A3:C3"/>
    <mergeCell ref="D4:F4"/>
    <mergeCell ref="A9:C9"/>
    <mergeCell ref="A4:A5"/>
    <mergeCell ref="B4:B5"/>
    <mergeCell ref="C4:C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Q43"/>
  <sheetViews>
    <sheetView showZeros="0" topLeftCell="A11" workbookViewId="0">
      <selection activeCell="A1" sqref="A1"/>
    </sheetView>
  </sheetViews>
  <sheetFormatPr defaultColWidth="9.13888888888889" defaultRowHeight="14.25" customHeight="1"/>
  <cols>
    <col min="1" max="1" width="16.3425925925926" customWidth="1"/>
    <col min="2" max="3" width="9.62962962962963" customWidth="1"/>
    <col min="4" max="5" width="3.62962962962963" customWidth="1"/>
    <col min="6" max="6" width="11.287037037037" customWidth="1"/>
    <col min="7" max="8" width="11.8518518518519" customWidth="1"/>
    <col min="9" max="9" width="10.2037037037037" customWidth="1"/>
    <col min="10" max="10" width="6.0462962962963" customWidth="1"/>
    <col min="11" max="11" width="9.76851851851852" customWidth="1"/>
    <col min="12" max="12" width="12.8611111111111" customWidth="1"/>
    <col min="13" max="13" width="15.287037037037" customWidth="1"/>
    <col min="14" max="15" width="10.712962962963" customWidth="1"/>
    <col min="16" max="16" width="6.62962962962963" customWidth="1"/>
    <col min="17" max="17" width="11.4166666666667" customWidth="1"/>
  </cols>
  <sheetData>
    <row r="1" ht="13.5" customHeight="1" spans="1:17">
      <c r="A1" s="3"/>
      <c r="B1" s="3"/>
      <c r="C1" s="3"/>
      <c r="D1" s="3"/>
      <c r="E1" s="3"/>
      <c r="F1" s="3"/>
      <c r="G1" s="3"/>
      <c r="H1" s="3"/>
      <c r="I1" s="3"/>
      <c r="J1" s="3"/>
      <c r="K1" s="1"/>
      <c r="L1" s="1"/>
      <c r="M1" s="1"/>
      <c r="N1" s="1"/>
      <c r="O1" s="62"/>
      <c r="P1" s="62"/>
      <c r="Q1" s="44" t="s">
        <v>369</v>
      </c>
    </row>
    <row r="2" ht="27.75" customHeight="1" spans="1:17">
      <c r="A2" s="45" t="str">
        <f>"2025"&amp;"年部门政府采购预算表"</f>
        <v>2025年部门政府采购预算表</v>
      </c>
      <c r="B2" s="31"/>
      <c r="C2" s="31"/>
      <c r="D2" s="31"/>
      <c r="E2" s="31"/>
      <c r="F2" s="31"/>
      <c r="G2" s="31"/>
      <c r="H2" s="31"/>
      <c r="I2" s="31"/>
      <c r="J2" s="31"/>
      <c r="K2" s="57"/>
      <c r="L2" s="31"/>
      <c r="M2" s="31"/>
      <c r="N2" s="31"/>
      <c r="O2" s="57"/>
      <c r="P2" s="57"/>
      <c r="Q2" s="31"/>
    </row>
    <row r="3" ht="18.75" customHeight="1" spans="1:17">
      <c r="A3" s="46" t="str">
        <f>"单位名称："&amp;"德宏州中医医院"</f>
        <v>单位名称：德宏州中医医院</v>
      </c>
      <c r="B3" s="34"/>
      <c r="C3" s="34"/>
      <c r="D3" s="34"/>
      <c r="E3" s="34"/>
      <c r="F3" s="34"/>
      <c r="G3" s="34"/>
      <c r="H3" s="34"/>
      <c r="I3" s="34"/>
      <c r="J3" s="34"/>
      <c r="K3" s="1"/>
      <c r="L3" s="1"/>
      <c r="M3" s="1"/>
      <c r="N3" s="1"/>
      <c r="O3" s="93"/>
      <c r="P3" s="93"/>
      <c r="Q3" s="101" t="s">
        <v>27</v>
      </c>
    </row>
    <row r="4" ht="15.75" customHeight="1" spans="1:17">
      <c r="A4" s="11" t="s">
        <v>370</v>
      </c>
      <c r="B4" s="84" t="s">
        <v>371</v>
      </c>
      <c r="C4" s="84" t="s">
        <v>372</v>
      </c>
      <c r="D4" s="84" t="s">
        <v>373</v>
      </c>
      <c r="E4" s="84" t="s">
        <v>374</v>
      </c>
      <c r="F4" s="84" t="s">
        <v>375</v>
      </c>
      <c r="G4" s="49" t="s">
        <v>176</v>
      </c>
      <c r="H4" s="49"/>
      <c r="I4" s="49"/>
      <c r="J4" s="49"/>
      <c r="K4" s="94"/>
      <c r="L4" s="49"/>
      <c r="M4" s="49"/>
      <c r="N4" s="49"/>
      <c r="O4" s="95"/>
      <c r="P4" s="94"/>
      <c r="Q4" s="50"/>
    </row>
    <row r="5" ht="17.25" customHeight="1" spans="1:17">
      <c r="A5" s="16"/>
      <c r="B5" s="85"/>
      <c r="C5" s="85"/>
      <c r="D5" s="85"/>
      <c r="E5" s="85"/>
      <c r="F5" s="85"/>
      <c r="G5" s="85" t="s">
        <v>30</v>
      </c>
      <c r="H5" s="85" t="s">
        <v>34</v>
      </c>
      <c r="I5" s="85" t="s">
        <v>376</v>
      </c>
      <c r="J5" s="85" t="s">
        <v>377</v>
      </c>
      <c r="K5" s="96" t="s">
        <v>378</v>
      </c>
      <c r="L5" s="97" t="s">
        <v>379</v>
      </c>
      <c r="M5" s="97"/>
      <c r="N5" s="97"/>
      <c r="O5" s="98"/>
      <c r="P5" s="99"/>
      <c r="Q5" s="72"/>
    </row>
    <row r="6" ht="54" customHeight="1" spans="1:17">
      <c r="A6" s="18"/>
      <c r="B6" s="72"/>
      <c r="C6" s="72"/>
      <c r="D6" s="72"/>
      <c r="E6" s="72"/>
      <c r="F6" s="72"/>
      <c r="G6" s="72"/>
      <c r="H6" s="72" t="s">
        <v>33</v>
      </c>
      <c r="I6" s="72"/>
      <c r="J6" s="72"/>
      <c r="K6" s="100"/>
      <c r="L6" s="72" t="s">
        <v>33</v>
      </c>
      <c r="M6" s="72" t="s">
        <v>40</v>
      </c>
      <c r="N6" s="72" t="s">
        <v>380</v>
      </c>
      <c r="O6" s="35" t="s">
        <v>42</v>
      </c>
      <c r="P6" s="100" t="s">
        <v>43</v>
      </c>
      <c r="Q6" s="72" t="s">
        <v>44</v>
      </c>
    </row>
    <row r="7" ht="15" customHeight="1" spans="1:17">
      <c r="A7" s="71">
        <v>1</v>
      </c>
      <c r="B7" s="73">
        <v>2</v>
      </c>
      <c r="C7" s="73">
        <v>3</v>
      </c>
      <c r="D7" s="73">
        <v>4</v>
      </c>
      <c r="E7" s="73">
        <v>5</v>
      </c>
      <c r="F7" s="73">
        <v>6</v>
      </c>
      <c r="G7" s="86">
        <v>7</v>
      </c>
      <c r="H7" s="86">
        <v>8</v>
      </c>
      <c r="I7" s="86">
        <v>9</v>
      </c>
      <c r="J7" s="86">
        <v>10</v>
      </c>
      <c r="K7" s="86">
        <v>11</v>
      </c>
      <c r="L7" s="86">
        <v>12</v>
      </c>
      <c r="M7" s="86">
        <v>13</v>
      </c>
      <c r="N7" s="86">
        <v>14</v>
      </c>
      <c r="O7" s="86">
        <v>15</v>
      </c>
      <c r="P7" s="86">
        <v>16</v>
      </c>
      <c r="Q7" s="86">
        <v>17</v>
      </c>
    </row>
    <row r="8" ht="52.5" customHeight="1" spans="1:17">
      <c r="A8" s="87" t="s">
        <v>46</v>
      </c>
      <c r="B8" s="88"/>
      <c r="C8" s="88"/>
      <c r="D8" s="89"/>
      <c r="E8" s="90"/>
      <c r="F8" s="25"/>
      <c r="G8" s="25">
        <v>82658000</v>
      </c>
      <c r="H8" s="25">
        <v>880000</v>
      </c>
      <c r="I8" s="25"/>
      <c r="J8" s="25"/>
      <c r="K8" s="25"/>
      <c r="L8" s="25">
        <v>81778000</v>
      </c>
      <c r="M8" s="25">
        <v>81778000</v>
      </c>
      <c r="N8" s="25"/>
      <c r="O8" s="25"/>
      <c r="P8" s="25"/>
      <c r="Q8" s="25"/>
    </row>
    <row r="9" ht="52.5" customHeight="1" spans="1:17">
      <c r="A9" s="87" t="str">
        <f>"     "&amp;"能力建设补助资金"</f>
        <v>     能力建设补助资金</v>
      </c>
      <c r="B9" s="88" t="s">
        <v>381</v>
      </c>
      <c r="C9" s="88" t="s">
        <v>381</v>
      </c>
      <c r="D9" s="89" t="s">
        <v>382</v>
      </c>
      <c r="E9" s="90">
        <v>1</v>
      </c>
      <c r="F9" s="25"/>
      <c r="G9" s="25">
        <v>880000</v>
      </c>
      <c r="H9" s="25">
        <v>880000</v>
      </c>
      <c r="I9" s="25"/>
      <c r="J9" s="25"/>
      <c r="K9" s="25"/>
      <c r="L9" s="25"/>
      <c r="M9" s="25"/>
      <c r="N9" s="25"/>
      <c r="O9" s="25"/>
      <c r="P9" s="25"/>
      <c r="Q9" s="25"/>
    </row>
    <row r="10" ht="52.5" customHeight="1" spans="1:17">
      <c r="A10" s="87" t="str">
        <f t="shared" ref="A10:A42" si="0">"     "&amp;"单位资金安排中医医院政府采购项目专项资金"</f>
        <v>     单位资金安排中医医院政府采购项目专项资金</v>
      </c>
      <c r="B10" s="88" t="s">
        <v>383</v>
      </c>
      <c r="C10" s="88" t="s">
        <v>384</v>
      </c>
      <c r="D10" s="89" t="s">
        <v>385</v>
      </c>
      <c r="E10" s="90">
        <v>8</v>
      </c>
      <c r="F10" s="25"/>
      <c r="G10" s="25">
        <v>48000</v>
      </c>
      <c r="H10" s="25"/>
      <c r="I10" s="25"/>
      <c r="J10" s="25"/>
      <c r="K10" s="25"/>
      <c r="L10" s="25">
        <v>48000</v>
      </c>
      <c r="M10" s="25">
        <v>48000</v>
      </c>
      <c r="N10" s="25"/>
      <c r="O10" s="25"/>
      <c r="P10" s="25"/>
      <c r="Q10" s="25"/>
    </row>
    <row r="11" ht="52.5" customHeight="1" spans="1:17">
      <c r="A11" s="87" t="str">
        <f t="shared" si="0"/>
        <v>     单位资金安排中医医院政府采购项目专项资金</v>
      </c>
      <c r="B11" s="88" t="s">
        <v>386</v>
      </c>
      <c r="C11" s="88" t="s">
        <v>387</v>
      </c>
      <c r="D11" s="89" t="s">
        <v>388</v>
      </c>
      <c r="E11" s="90">
        <v>1</v>
      </c>
      <c r="F11" s="25"/>
      <c r="G11" s="25">
        <v>150000</v>
      </c>
      <c r="H11" s="25"/>
      <c r="I11" s="25"/>
      <c r="J11" s="25"/>
      <c r="K11" s="25"/>
      <c r="L11" s="25">
        <v>150000</v>
      </c>
      <c r="M11" s="25">
        <v>150000</v>
      </c>
      <c r="N11" s="25"/>
      <c r="O11" s="25"/>
      <c r="P11" s="25"/>
      <c r="Q11" s="25"/>
    </row>
    <row r="12" ht="52.5" customHeight="1" spans="1:17">
      <c r="A12" s="87" t="str">
        <f t="shared" si="0"/>
        <v>     单位资金安排中医医院政府采购项目专项资金</v>
      </c>
      <c r="B12" s="88" t="s">
        <v>389</v>
      </c>
      <c r="C12" s="88" t="s">
        <v>390</v>
      </c>
      <c r="D12" s="89" t="s">
        <v>388</v>
      </c>
      <c r="E12" s="90">
        <v>1</v>
      </c>
      <c r="F12" s="25"/>
      <c r="G12" s="25">
        <v>45000</v>
      </c>
      <c r="H12" s="25"/>
      <c r="I12" s="25"/>
      <c r="J12" s="25"/>
      <c r="K12" s="25"/>
      <c r="L12" s="25">
        <v>45000</v>
      </c>
      <c r="M12" s="25">
        <v>45000</v>
      </c>
      <c r="N12" s="25"/>
      <c r="O12" s="25"/>
      <c r="P12" s="25"/>
      <c r="Q12" s="25"/>
    </row>
    <row r="13" ht="52.5" customHeight="1" spans="1:17">
      <c r="A13" s="87" t="str">
        <f t="shared" si="0"/>
        <v>     单位资金安排中医医院政府采购项目专项资金</v>
      </c>
      <c r="B13" s="88" t="s">
        <v>391</v>
      </c>
      <c r="C13" s="88" t="s">
        <v>392</v>
      </c>
      <c r="D13" s="89" t="s">
        <v>385</v>
      </c>
      <c r="E13" s="90">
        <v>26</v>
      </c>
      <c r="F13" s="25"/>
      <c r="G13" s="25">
        <v>65000</v>
      </c>
      <c r="H13" s="25"/>
      <c r="I13" s="25"/>
      <c r="J13" s="25"/>
      <c r="K13" s="25"/>
      <c r="L13" s="25">
        <v>65000</v>
      </c>
      <c r="M13" s="25">
        <v>65000</v>
      </c>
      <c r="N13" s="25"/>
      <c r="O13" s="25"/>
      <c r="P13" s="25"/>
      <c r="Q13" s="25"/>
    </row>
    <row r="14" ht="52.5" customHeight="1" spans="1:17">
      <c r="A14" s="87" t="str">
        <f t="shared" si="0"/>
        <v>     单位资金安排中医医院政府采购项目专项资金</v>
      </c>
      <c r="B14" s="88" t="s">
        <v>393</v>
      </c>
      <c r="C14" s="88" t="s">
        <v>394</v>
      </c>
      <c r="D14" s="89" t="s">
        <v>385</v>
      </c>
      <c r="E14" s="90">
        <v>5</v>
      </c>
      <c r="F14" s="25"/>
      <c r="G14" s="25">
        <v>250000</v>
      </c>
      <c r="H14" s="25"/>
      <c r="I14" s="25"/>
      <c r="J14" s="25"/>
      <c r="K14" s="25"/>
      <c r="L14" s="25">
        <v>250000</v>
      </c>
      <c r="M14" s="25">
        <v>250000</v>
      </c>
      <c r="N14" s="25"/>
      <c r="O14" s="25"/>
      <c r="P14" s="25"/>
      <c r="Q14" s="25"/>
    </row>
    <row r="15" ht="52.5" customHeight="1" spans="1:17">
      <c r="A15" s="87" t="str">
        <f t="shared" si="0"/>
        <v>     单位资金安排中医医院政府采购项目专项资金</v>
      </c>
      <c r="B15" s="88" t="s">
        <v>395</v>
      </c>
      <c r="C15" s="88" t="s">
        <v>396</v>
      </c>
      <c r="D15" s="89" t="s">
        <v>385</v>
      </c>
      <c r="E15" s="90">
        <v>5</v>
      </c>
      <c r="F15" s="25"/>
      <c r="G15" s="25">
        <v>180000</v>
      </c>
      <c r="H15" s="25"/>
      <c r="I15" s="25"/>
      <c r="J15" s="25"/>
      <c r="K15" s="25"/>
      <c r="L15" s="25">
        <v>180000</v>
      </c>
      <c r="M15" s="25">
        <v>180000</v>
      </c>
      <c r="N15" s="25"/>
      <c r="O15" s="25"/>
      <c r="P15" s="25"/>
      <c r="Q15" s="25"/>
    </row>
    <row r="16" ht="52.5" customHeight="1" spans="1:17">
      <c r="A16" s="87" t="str">
        <f t="shared" si="0"/>
        <v>     单位资金安排中医医院政府采购项目专项资金</v>
      </c>
      <c r="B16" s="88" t="s">
        <v>397</v>
      </c>
      <c r="C16" s="88" t="s">
        <v>397</v>
      </c>
      <c r="D16" s="89" t="s">
        <v>385</v>
      </c>
      <c r="E16" s="90">
        <v>2</v>
      </c>
      <c r="F16" s="25"/>
      <c r="G16" s="25">
        <v>100000</v>
      </c>
      <c r="H16" s="25"/>
      <c r="I16" s="25"/>
      <c r="J16" s="25"/>
      <c r="K16" s="25"/>
      <c r="L16" s="25">
        <v>100000</v>
      </c>
      <c r="M16" s="25">
        <v>100000</v>
      </c>
      <c r="N16" s="25"/>
      <c r="O16" s="25"/>
      <c r="P16" s="25"/>
      <c r="Q16" s="25"/>
    </row>
    <row r="17" ht="52.5" customHeight="1" spans="1:17">
      <c r="A17" s="87" t="str">
        <f t="shared" si="0"/>
        <v>     单位资金安排中医医院政府采购项目专项资金</v>
      </c>
      <c r="B17" s="88" t="s">
        <v>398</v>
      </c>
      <c r="C17" s="88" t="s">
        <v>398</v>
      </c>
      <c r="D17" s="89" t="s">
        <v>388</v>
      </c>
      <c r="E17" s="90">
        <v>5</v>
      </c>
      <c r="F17" s="25"/>
      <c r="G17" s="25">
        <v>200000</v>
      </c>
      <c r="H17" s="25"/>
      <c r="I17" s="25"/>
      <c r="J17" s="25"/>
      <c r="K17" s="25"/>
      <c r="L17" s="25">
        <v>200000</v>
      </c>
      <c r="M17" s="25">
        <v>200000</v>
      </c>
      <c r="N17" s="25"/>
      <c r="O17" s="25"/>
      <c r="P17" s="25"/>
      <c r="Q17" s="25"/>
    </row>
    <row r="18" ht="52.5" customHeight="1" spans="1:17">
      <c r="A18" s="87" t="str">
        <f t="shared" si="0"/>
        <v>     单位资金安排中医医院政府采购项目专项资金</v>
      </c>
      <c r="B18" s="88" t="s">
        <v>399</v>
      </c>
      <c r="C18" s="88" t="s">
        <v>400</v>
      </c>
      <c r="D18" s="89" t="s">
        <v>388</v>
      </c>
      <c r="E18" s="90">
        <v>6</v>
      </c>
      <c r="F18" s="25"/>
      <c r="G18" s="25">
        <v>375000</v>
      </c>
      <c r="H18" s="25"/>
      <c r="I18" s="25"/>
      <c r="J18" s="25"/>
      <c r="K18" s="25"/>
      <c r="L18" s="25">
        <v>375000</v>
      </c>
      <c r="M18" s="25">
        <v>375000</v>
      </c>
      <c r="N18" s="25"/>
      <c r="O18" s="25"/>
      <c r="P18" s="25"/>
      <c r="Q18" s="25"/>
    </row>
    <row r="19" ht="52.5" customHeight="1" spans="1:17">
      <c r="A19" s="87" t="str">
        <f t="shared" si="0"/>
        <v>     单位资金安排中医医院政府采购项目专项资金</v>
      </c>
      <c r="B19" s="88" t="s">
        <v>401</v>
      </c>
      <c r="C19" s="88" t="s">
        <v>402</v>
      </c>
      <c r="D19" s="89" t="s">
        <v>403</v>
      </c>
      <c r="E19" s="90">
        <v>8</v>
      </c>
      <c r="F19" s="25"/>
      <c r="G19" s="25">
        <v>40000</v>
      </c>
      <c r="H19" s="25"/>
      <c r="I19" s="25"/>
      <c r="J19" s="25"/>
      <c r="K19" s="25"/>
      <c r="L19" s="25">
        <v>40000</v>
      </c>
      <c r="M19" s="25">
        <v>40000</v>
      </c>
      <c r="N19" s="25"/>
      <c r="O19" s="25"/>
      <c r="P19" s="25"/>
      <c r="Q19" s="25"/>
    </row>
    <row r="20" ht="52.5" customHeight="1" spans="1:17">
      <c r="A20" s="87" t="str">
        <f t="shared" si="0"/>
        <v>     单位资金安排中医医院政府采购项目专项资金</v>
      </c>
      <c r="B20" s="88" t="s">
        <v>404</v>
      </c>
      <c r="C20" s="88" t="s">
        <v>405</v>
      </c>
      <c r="D20" s="89" t="s">
        <v>388</v>
      </c>
      <c r="E20" s="90">
        <v>10</v>
      </c>
      <c r="F20" s="25"/>
      <c r="G20" s="25">
        <v>1000000</v>
      </c>
      <c r="H20" s="25"/>
      <c r="I20" s="25"/>
      <c r="J20" s="25"/>
      <c r="K20" s="25"/>
      <c r="L20" s="25">
        <v>1000000</v>
      </c>
      <c r="M20" s="25">
        <v>1000000</v>
      </c>
      <c r="N20" s="25"/>
      <c r="O20" s="25"/>
      <c r="P20" s="25"/>
      <c r="Q20" s="25"/>
    </row>
    <row r="21" ht="52.5" customHeight="1" spans="1:17">
      <c r="A21" s="87" t="str">
        <f t="shared" si="0"/>
        <v>     单位资金安排中医医院政府采购项目专项资金</v>
      </c>
      <c r="B21" s="88" t="s">
        <v>406</v>
      </c>
      <c r="C21" s="88" t="s">
        <v>405</v>
      </c>
      <c r="D21" s="89" t="s">
        <v>388</v>
      </c>
      <c r="E21" s="90">
        <v>4</v>
      </c>
      <c r="F21" s="25"/>
      <c r="G21" s="25">
        <v>1900000</v>
      </c>
      <c r="H21" s="25"/>
      <c r="I21" s="25"/>
      <c r="J21" s="25"/>
      <c r="K21" s="25"/>
      <c r="L21" s="25">
        <v>1900000</v>
      </c>
      <c r="M21" s="25">
        <v>1900000</v>
      </c>
      <c r="N21" s="25"/>
      <c r="O21" s="25"/>
      <c r="P21" s="25"/>
      <c r="Q21" s="25"/>
    </row>
    <row r="22" ht="52.5" customHeight="1" spans="1:17">
      <c r="A22" s="87" t="str">
        <f t="shared" si="0"/>
        <v>     单位资金安排中医医院政府采购项目专项资金</v>
      </c>
      <c r="B22" s="88" t="s">
        <v>407</v>
      </c>
      <c r="C22" s="88" t="s">
        <v>408</v>
      </c>
      <c r="D22" s="89" t="s">
        <v>388</v>
      </c>
      <c r="E22" s="90">
        <v>5</v>
      </c>
      <c r="F22" s="25"/>
      <c r="G22" s="25">
        <v>2500000</v>
      </c>
      <c r="H22" s="25"/>
      <c r="I22" s="25"/>
      <c r="J22" s="25"/>
      <c r="K22" s="25"/>
      <c r="L22" s="25">
        <v>2500000</v>
      </c>
      <c r="M22" s="25">
        <v>2500000</v>
      </c>
      <c r="N22" s="25"/>
      <c r="O22" s="25"/>
      <c r="P22" s="25"/>
      <c r="Q22" s="25"/>
    </row>
    <row r="23" ht="52.5" customHeight="1" spans="1:17">
      <c r="A23" s="87" t="str">
        <f t="shared" si="0"/>
        <v>     单位资金安排中医医院政府采购项目专项资金</v>
      </c>
      <c r="B23" s="88" t="s">
        <v>409</v>
      </c>
      <c r="C23" s="88" t="s">
        <v>410</v>
      </c>
      <c r="D23" s="89" t="s">
        <v>385</v>
      </c>
      <c r="E23" s="90">
        <v>100</v>
      </c>
      <c r="F23" s="25"/>
      <c r="G23" s="25">
        <v>100000</v>
      </c>
      <c r="H23" s="25"/>
      <c r="I23" s="25"/>
      <c r="J23" s="25"/>
      <c r="K23" s="25"/>
      <c r="L23" s="25">
        <v>100000</v>
      </c>
      <c r="M23" s="25">
        <v>100000</v>
      </c>
      <c r="N23" s="25"/>
      <c r="O23" s="25"/>
      <c r="P23" s="25"/>
      <c r="Q23" s="25"/>
    </row>
    <row r="24" ht="52.5" customHeight="1" spans="1:17">
      <c r="A24" s="87" t="str">
        <f t="shared" si="0"/>
        <v>     单位资金安排中医医院政府采购项目专项资金</v>
      </c>
      <c r="B24" s="88" t="s">
        <v>411</v>
      </c>
      <c r="C24" s="88" t="s">
        <v>412</v>
      </c>
      <c r="D24" s="89" t="s">
        <v>382</v>
      </c>
      <c r="E24" s="90">
        <v>1</v>
      </c>
      <c r="F24" s="25"/>
      <c r="G24" s="25">
        <v>900000</v>
      </c>
      <c r="H24" s="25"/>
      <c r="I24" s="25"/>
      <c r="J24" s="25"/>
      <c r="K24" s="25"/>
      <c r="L24" s="25">
        <v>900000</v>
      </c>
      <c r="M24" s="25">
        <v>900000</v>
      </c>
      <c r="N24" s="25"/>
      <c r="O24" s="25"/>
      <c r="P24" s="25"/>
      <c r="Q24" s="25"/>
    </row>
    <row r="25" ht="52.5" customHeight="1" spans="1:17">
      <c r="A25" s="87" t="str">
        <f t="shared" si="0"/>
        <v>     单位资金安排中医医院政府采购项目专项资金</v>
      </c>
      <c r="B25" s="88" t="s">
        <v>413</v>
      </c>
      <c r="C25" s="88" t="s">
        <v>413</v>
      </c>
      <c r="D25" s="89" t="s">
        <v>385</v>
      </c>
      <c r="E25" s="90">
        <v>5</v>
      </c>
      <c r="F25" s="25"/>
      <c r="G25" s="25">
        <v>10000</v>
      </c>
      <c r="H25" s="25"/>
      <c r="I25" s="25"/>
      <c r="J25" s="25"/>
      <c r="K25" s="25"/>
      <c r="L25" s="25">
        <v>10000</v>
      </c>
      <c r="M25" s="25">
        <v>10000</v>
      </c>
      <c r="N25" s="25"/>
      <c r="O25" s="25"/>
      <c r="P25" s="25"/>
      <c r="Q25" s="25"/>
    </row>
    <row r="26" ht="52.5" customHeight="1" spans="1:17">
      <c r="A26" s="87" t="str">
        <f t="shared" si="0"/>
        <v>     单位资金安排中医医院政府采购项目专项资金</v>
      </c>
      <c r="B26" s="88" t="s">
        <v>414</v>
      </c>
      <c r="C26" s="88" t="s">
        <v>415</v>
      </c>
      <c r="D26" s="89" t="s">
        <v>385</v>
      </c>
      <c r="E26" s="90">
        <v>50</v>
      </c>
      <c r="F26" s="25"/>
      <c r="G26" s="25">
        <v>300000</v>
      </c>
      <c r="H26" s="25"/>
      <c r="I26" s="25"/>
      <c r="J26" s="25"/>
      <c r="K26" s="25"/>
      <c r="L26" s="25">
        <v>300000</v>
      </c>
      <c r="M26" s="25">
        <v>300000</v>
      </c>
      <c r="N26" s="25"/>
      <c r="O26" s="25"/>
      <c r="P26" s="25"/>
      <c r="Q26" s="25"/>
    </row>
    <row r="27" ht="52.5" customHeight="1" spans="1:17">
      <c r="A27" s="87" t="str">
        <f t="shared" si="0"/>
        <v>     单位资金安排中医医院政府采购项目专项资金</v>
      </c>
      <c r="B27" s="88" t="s">
        <v>416</v>
      </c>
      <c r="C27" s="88" t="s">
        <v>417</v>
      </c>
      <c r="D27" s="89" t="s">
        <v>382</v>
      </c>
      <c r="E27" s="90">
        <v>1</v>
      </c>
      <c r="F27" s="25"/>
      <c r="G27" s="25">
        <v>900000</v>
      </c>
      <c r="H27" s="25"/>
      <c r="I27" s="25"/>
      <c r="J27" s="25"/>
      <c r="K27" s="25"/>
      <c r="L27" s="25">
        <v>900000</v>
      </c>
      <c r="M27" s="25">
        <v>900000</v>
      </c>
      <c r="N27" s="25"/>
      <c r="O27" s="25"/>
      <c r="P27" s="25"/>
      <c r="Q27" s="25"/>
    </row>
    <row r="28" ht="52.5" customHeight="1" spans="1:17">
      <c r="A28" s="87" t="str">
        <f t="shared" si="0"/>
        <v>     单位资金安排中医医院政府采购项目专项资金</v>
      </c>
      <c r="B28" s="88" t="s">
        <v>418</v>
      </c>
      <c r="C28" s="88" t="s">
        <v>417</v>
      </c>
      <c r="D28" s="89" t="s">
        <v>382</v>
      </c>
      <c r="E28" s="90">
        <v>1</v>
      </c>
      <c r="F28" s="25"/>
      <c r="G28" s="25">
        <v>150000</v>
      </c>
      <c r="H28" s="25"/>
      <c r="I28" s="25"/>
      <c r="J28" s="25"/>
      <c r="K28" s="25"/>
      <c r="L28" s="25">
        <v>150000</v>
      </c>
      <c r="M28" s="25">
        <v>150000</v>
      </c>
      <c r="N28" s="25"/>
      <c r="O28" s="25"/>
      <c r="P28" s="25"/>
      <c r="Q28" s="25"/>
    </row>
    <row r="29" ht="52.5" customHeight="1" spans="1:17">
      <c r="A29" s="87" t="str">
        <f t="shared" si="0"/>
        <v>     单位资金安排中医医院政府采购项目专项资金</v>
      </c>
      <c r="B29" s="88" t="s">
        <v>419</v>
      </c>
      <c r="C29" s="88" t="s">
        <v>417</v>
      </c>
      <c r="D29" s="89" t="s">
        <v>382</v>
      </c>
      <c r="E29" s="90">
        <v>1</v>
      </c>
      <c r="F29" s="25"/>
      <c r="G29" s="25">
        <v>1000000</v>
      </c>
      <c r="H29" s="25"/>
      <c r="I29" s="25"/>
      <c r="J29" s="25"/>
      <c r="K29" s="25"/>
      <c r="L29" s="25">
        <v>1000000</v>
      </c>
      <c r="M29" s="25">
        <v>1000000</v>
      </c>
      <c r="N29" s="25"/>
      <c r="O29" s="25"/>
      <c r="P29" s="25"/>
      <c r="Q29" s="25"/>
    </row>
    <row r="30" ht="52.5" customHeight="1" spans="1:17">
      <c r="A30" s="87" t="str">
        <f t="shared" si="0"/>
        <v>     单位资金安排中医医院政府采购项目专项资金</v>
      </c>
      <c r="B30" s="88" t="s">
        <v>420</v>
      </c>
      <c r="C30" s="88" t="s">
        <v>417</v>
      </c>
      <c r="D30" s="89" t="s">
        <v>382</v>
      </c>
      <c r="E30" s="90">
        <v>1</v>
      </c>
      <c r="F30" s="25"/>
      <c r="G30" s="25">
        <v>500000</v>
      </c>
      <c r="H30" s="25"/>
      <c r="I30" s="25"/>
      <c r="J30" s="25"/>
      <c r="K30" s="25"/>
      <c r="L30" s="25">
        <v>500000</v>
      </c>
      <c r="M30" s="25">
        <v>500000</v>
      </c>
      <c r="N30" s="25"/>
      <c r="O30" s="25"/>
      <c r="P30" s="25"/>
      <c r="Q30" s="25"/>
    </row>
    <row r="31" ht="52.5" customHeight="1" spans="1:17">
      <c r="A31" s="87" t="str">
        <f t="shared" si="0"/>
        <v>     单位资金安排中医医院政府采购项目专项资金</v>
      </c>
      <c r="B31" s="88" t="s">
        <v>421</v>
      </c>
      <c r="C31" s="88" t="s">
        <v>417</v>
      </c>
      <c r="D31" s="89" t="s">
        <v>382</v>
      </c>
      <c r="E31" s="90">
        <v>1</v>
      </c>
      <c r="F31" s="25"/>
      <c r="G31" s="25">
        <v>350000</v>
      </c>
      <c r="H31" s="25"/>
      <c r="I31" s="25"/>
      <c r="J31" s="25"/>
      <c r="K31" s="25"/>
      <c r="L31" s="25">
        <v>350000</v>
      </c>
      <c r="M31" s="25">
        <v>350000</v>
      </c>
      <c r="N31" s="25"/>
      <c r="O31" s="25"/>
      <c r="P31" s="25"/>
      <c r="Q31" s="25"/>
    </row>
    <row r="32" ht="52.5" customHeight="1" spans="1:17">
      <c r="A32" s="87" t="str">
        <f t="shared" si="0"/>
        <v>     单位资金安排中医医院政府采购项目专项资金</v>
      </c>
      <c r="B32" s="88" t="s">
        <v>422</v>
      </c>
      <c r="C32" s="88" t="s">
        <v>417</v>
      </c>
      <c r="D32" s="89" t="s">
        <v>382</v>
      </c>
      <c r="E32" s="90">
        <v>1</v>
      </c>
      <c r="F32" s="25"/>
      <c r="G32" s="25">
        <v>500000</v>
      </c>
      <c r="H32" s="25"/>
      <c r="I32" s="25"/>
      <c r="J32" s="25"/>
      <c r="K32" s="25"/>
      <c r="L32" s="25">
        <v>500000</v>
      </c>
      <c r="M32" s="25">
        <v>500000</v>
      </c>
      <c r="N32" s="25"/>
      <c r="O32" s="25"/>
      <c r="P32" s="25"/>
      <c r="Q32" s="25"/>
    </row>
    <row r="33" ht="52.5" customHeight="1" spans="1:17">
      <c r="A33" s="87" t="str">
        <f t="shared" si="0"/>
        <v>     单位资金安排中医医院政府采购项目专项资金</v>
      </c>
      <c r="B33" s="88" t="s">
        <v>423</v>
      </c>
      <c r="C33" s="88" t="s">
        <v>417</v>
      </c>
      <c r="D33" s="89" t="s">
        <v>382</v>
      </c>
      <c r="E33" s="90">
        <v>1</v>
      </c>
      <c r="F33" s="25"/>
      <c r="G33" s="25">
        <v>1000000</v>
      </c>
      <c r="H33" s="25"/>
      <c r="I33" s="25"/>
      <c r="J33" s="25"/>
      <c r="K33" s="25"/>
      <c r="L33" s="25">
        <v>1000000</v>
      </c>
      <c r="M33" s="25">
        <v>1000000</v>
      </c>
      <c r="N33" s="25"/>
      <c r="O33" s="25"/>
      <c r="P33" s="25"/>
      <c r="Q33" s="25"/>
    </row>
    <row r="34" ht="52.5" customHeight="1" spans="1:17">
      <c r="A34" s="87" t="str">
        <f t="shared" si="0"/>
        <v>     单位资金安排中医医院政府采购项目专项资金</v>
      </c>
      <c r="B34" s="88" t="s">
        <v>424</v>
      </c>
      <c r="C34" s="88" t="s">
        <v>417</v>
      </c>
      <c r="D34" s="89" t="s">
        <v>382</v>
      </c>
      <c r="E34" s="90">
        <v>1</v>
      </c>
      <c r="F34" s="25"/>
      <c r="G34" s="25">
        <v>150000</v>
      </c>
      <c r="H34" s="25"/>
      <c r="I34" s="25"/>
      <c r="J34" s="25"/>
      <c r="K34" s="25"/>
      <c r="L34" s="25">
        <v>150000</v>
      </c>
      <c r="M34" s="25">
        <v>150000</v>
      </c>
      <c r="N34" s="25"/>
      <c r="O34" s="25"/>
      <c r="P34" s="25"/>
      <c r="Q34" s="25"/>
    </row>
    <row r="35" ht="52.5" customHeight="1" spans="1:17">
      <c r="A35" s="87" t="str">
        <f t="shared" si="0"/>
        <v>     单位资金安排中医医院政府采购项目专项资金</v>
      </c>
      <c r="B35" s="88" t="s">
        <v>425</v>
      </c>
      <c r="C35" s="88" t="s">
        <v>417</v>
      </c>
      <c r="D35" s="89" t="s">
        <v>382</v>
      </c>
      <c r="E35" s="90">
        <v>1</v>
      </c>
      <c r="F35" s="25"/>
      <c r="G35" s="25">
        <v>200000</v>
      </c>
      <c r="H35" s="25"/>
      <c r="I35" s="25"/>
      <c r="J35" s="25"/>
      <c r="K35" s="25"/>
      <c r="L35" s="25">
        <v>200000</v>
      </c>
      <c r="M35" s="25">
        <v>200000</v>
      </c>
      <c r="N35" s="25"/>
      <c r="O35" s="25"/>
      <c r="P35" s="25"/>
      <c r="Q35" s="25"/>
    </row>
    <row r="36" ht="52.5" customHeight="1" spans="1:17">
      <c r="A36" s="87" t="str">
        <f t="shared" si="0"/>
        <v>     单位资金安排中医医院政府采购项目专项资金</v>
      </c>
      <c r="B36" s="88" t="s">
        <v>426</v>
      </c>
      <c r="C36" s="88" t="s">
        <v>417</v>
      </c>
      <c r="D36" s="89" t="s">
        <v>382</v>
      </c>
      <c r="E36" s="90">
        <v>1</v>
      </c>
      <c r="F36" s="25"/>
      <c r="G36" s="25">
        <v>250000</v>
      </c>
      <c r="H36" s="25"/>
      <c r="I36" s="25"/>
      <c r="J36" s="25"/>
      <c r="K36" s="25"/>
      <c r="L36" s="25">
        <v>250000</v>
      </c>
      <c r="M36" s="25">
        <v>250000</v>
      </c>
      <c r="N36" s="25"/>
      <c r="O36" s="25"/>
      <c r="P36" s="25"/>
      <c r="Q36" s="25"/>
    </row>
    <row r="37" ht="52.5" customHeight="1" spans="1:17">
      <c r="A37" s="87" t="str">
        <f t="shared" si="0"/>
        <v>     单位资金安排中医医院政府采购项目专项资金</v>
      </c>
      <c r="B37" s="88" t="s">
        <v>427</v>
      </c>
      <c r="C37" s="88" t="s">
        <v>427</v>
      </c>
      <c r="D37" s="89" t="s">
        <v>382</v>
      </c>
      <c r="E37" s="90">
        <v>1</v>
      </c>
      <c r="F37" s="25"/>
      <c r="G37" s="25">
        <v>500000</v>
      </c>
      <c r="H37" s="25"/>
      <c r="I37" s="25"/>
      <c r="J37" s="25"/>
      <c r="K37" s="25"/>
      <c r="L37" s="25">
        <v>500000</v>
      </c>
      <c r="M37" s="25">
        <v>500000</v>
      </c>
      <c r="N37" s="25"/>
      <c r="O37" s="25"/>
      <c r="P37" s="25"/>
      <c r="Q37" s="25"/>
    </row>
    <row r="38" ht="52.5" customHeight="1" spans="1:17">
      <c r="A38" s="87" t="str">
        <f t="shared" si="0"/>
        <v>     单位资金安排中医医院政府采购项目专项资金</v>
      </c>
      <c r="B38" s="88" t="s">
        <v>428</v>
      </c>
      <c r="C38" s="88" t="s">
        <v>427</v>
      </c>
      <c r="D38" s="89" t="s">
        <v>382</v>
      </c>
      <c r="E38" s="90">
        <v>1</v>
      </c>
      <c r="F38" s="25"/>
      <c r="G38" s="25">
        <v>1350000</v>
      </c>
      <c r="H38" s="25"/>
      <c r="I38" s="25"/>
      <c r="J38" s="25"/>
      <c r="K38" s="25"/>
      <c r="L38" s="25">
        <v>1350000</v>
      </c>
      <c r="M38" s="25">
        <v>1350000</v>
      </c>
      <c r="N38" s="25"/>
      <c r="O38" s="25"/>
      <c r="P38" s="25"/>
      <c r="Q38" s="25"/>
    </row>
    <row r="39" ht="52.5" customHeight="1" spans="1:17">
      <c r="A39" s="87" t="str">
        <f t="shared" si="0"/>
        <v>     单位资金安排中医医院政府采购项目专项资金</v>
      </c>
      <c r="B39" s="88" t="s">
        <v>429</v>
      </c>
      <c r="C39" s="88" t="s">
        <v>430</v>
      </c>
      <c r="D39" s="89" t="s">
        <v>340</v>
      </c>
      <c r="E39" s="90">
        <v>1</v>
      </c>
      <c r="F39" s="25"/>
      <c r="G39" s="25">
        <v>6000000</v>
      </c>
      <c r="H39" s="25"/>
      <c r="I39" s="25"/>
      <c r="J39" s="25"/>
      <c r="K39" s="25"/>
      <c r="L39" s="25">
        <v>6000000</v>
      </c>
      <c r="M39" s="25">
        <v>6000000</v>
      </c>
      <c r="N39" s="25"/>
      <c r="O39" s="25"/>
      <c r="P39" s="25"/>
      <c r="Q39" s="25"/>
    </row>
    <row r="40" ht="52.5" customHeight="1" spans="1:17">
      <c r="A40" s="87" t="str">
        <f t="shared" si="0"/>
        <v>     单位资金安排中医医院政府采购项目专项资金</v>
      </c>
      <c r="B40" s="88" t="s">
        <v>431</v>
      </c>
      <c r="C40" s="88" t="s">
        <v>431</v>
      </c>
      <c r="D40" s="89" t="s">
        <v>388</v>
      </c>
      <c r="E40" s="90">
        <v>1</v>
      </c>
      <c r="F40" s="25"/>
      <c r="G40" s="25">
        <v>29765000</v>
      </c>
      <c r="H40" s="25"/>
      <c r="I40" s="25"/>
      <c r="J40" s="25"/>
      <c r="K40" s="25"/>
      <c r="L40" s="25">
        <v>29765000</v>
      </c>
      <c r="M40" s="25">
        <v>29765000</v>
      </c>
      <c r="N40" s="25"/>
      <c r="O40" s="25"/>
      <c r="P40" s="25"/>
      <c r="Q40" s="25"/>
    </row>
    <row r="41" ht="52.5" customHeight="1" spans="1:17">
      <c r="A41" s="87" t="str">
        <f t="shared" si="0"/>
        <v>     单位资金安排中医医院政府采购项目专项资金</v>
      </c>
      <c r="B41" s="88" t="s">
        <v>432</v>
      </c>
      <c r="C41" s="88" t="s">
        <v>433</v>
      </c>
      <c r="D41" s="89" t="s">
        <v>340</v>
      </c>
      <c r="E41" s="90">
        <v>1</v>
      </c>
      <c r="F41" s="25"/>
      <c r="G41" s="25">
        <v>2000000</v>
      </c>
      <c r="H41" s="25"/>
      <c r="I41" s="25"/>
      <c r="J41" s="25"/>
      <c r="K41" s="25"/>
      <c r="L41" s="25">
        <v>2000000</v>
      </c>
      <c r="M41" s="25">
        <v>2000000</v>
      </c>
      <c r="N41" s="25"/>
      <c r="O41" s="25"/>
      <c r="P41" s="25"/>
      <c r="Q41" s="25"/>
    </row>
    <row r="42" ht="52.5" customHeight="1" spans="1:17">
      <c r="A42" s="87" t="str">
        <f t="shared" si="0"/>
        <v>     单位资金安排中医医院政府采购项目专项资金</v>
      </c>
      <c r="B42" s="88" t="s">
        <v>434</v>
      </c>
      <c r="C42" s="88" t="s">
        <v>433</v>
      </c>
      <c r="D42" s="89" t="s">
        <v>340</v>
      </c>
      <c r="E42" s="90">
        <v>1</v>
      </c>
      <c r="F42" s="25"/>
      <c r="G42" s="25">
        <v>29000000</v>
      </c>
      <c r="H42" s="25"/>
      <c r="I42" s="25"/>
      <c r="J42" s="25"/>
      <c r="K42" s="25"/>
      <c r="L42" s="25">
        <v>29000000</v>
      </c>
      <c r="M42" s="25">
        <v>29000000</v>
      </c>
      <c r="N42" s="25"/>
      <c r="O42" s="25"/>
      <c r="P42" s="25"/>
      <c r="Q42" s="25"/>
    </row>
    <row r="43" ht="30" customHeight="1" spans="1:17">
      <c r="A43" s="91" t="s">
        <v>368</v>
      </c>
      <c r="B43" s="92"/>
      <c r="C43" s="92"/>
      <c r="D43" s="92"/>
      <c r="E43" s="90"/>
      <c r="F43" s="25"/>
      <c r="G43" s="25">
        <v>82658000</v>
      </c>
      <c r="H43" s="25">
        <v>880000</v>
      </c>
      <c r="I43" s="25"/>
      <c r="J43" s="25"/>
      <c r="K43" s="25"/>
      <c r="L43" s="25">
        <v>81778000</v>
      </c>
      <c r="M43" s="25">
        <v>81778000</v>
      </c>
      <c r="N43" s="25"/>
      <c r="O43" s="25"/>
      <c r="P43" s="25"/>
      <c r="Q43" s="25"/>
    </row>
  </sheetData>
  <mergeCells count="16">
    <mergeCell ref="A2:Q2"/>
    <mergeCell ref="A3:F3"/>
    <mergeCell ref="G4:Q4"/>
    <mergeCell ref="L5:Q5"/>
    <mergeCell ref="A43:E43"/>
    <mergeCell ref="A4:A6"/>
    <mergeCell ref="B4:B6"/>
    <mergeCell ref="C4:C6"/>
    <mergeCell ref="D4:D6"/>
    <mergeCell ref="E4:E6"/>
    <mergeCell ref="F4:F6"/>
    <mergeCell ref="G5:G6"/>
    <mergeCell ref="H5:H6"/>
    <mergeCell ref="I5:I6"/>
    <mergeCell ref="J5:J6"/>
    <mergeCell ref="K5:K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N11"/>
  <sheetViews>
    <sheetView showZeros="0" workbookViewId="0">
      <selection activeCell="A12" sqref="A12"/>
    </sheetView>
  </sheetViews>
  <sheetFormatPr defaultColWidth="9.13888888888889" defaultRowHeight="14.25" customHeight="1"/>
  <cols>
    <col min="1" max="1" width="21.4722222222222" customWidth="1"/>
    <col min="2" max="2" width="9.76851851851852" customWidth="1"/>
    <col min="3" max="3" width="19.2037037037037" customWidth="1"/>
    <col min="4" max="5" width="12.0462962962963" customWidth="1"/>
    <col min="6" max="6" width="5.76851851851852" customWidth="1"/>
    <col min="7" max="7" width="6.47222222222222" customWidth="1"/>
    <col min="8" max="8" width="9.91666666666667" customWidth="1"/>
    <col min="9" max="14" width="11.3425925925926" customWidth="1"/>
  </cols>
  <sheetData>
    <row r="1" ht="17.25" customHeight="1" spans="1:14">
      <c r="A1" s="3"/>
      <c r="B1" s="3"/>
      <c r="C1" s="3"/>
      <c r="D1" s="3"/>
      <c r="E1" s="3"/>
      <c r="F1" s="3"/>
      <c r="G1" s="3"/>
      <c r="H1" s="76"/>
      <c r="I1" s="1"/>
      <c r="J1" s="1"/>
      <c r="K1" s="76"/>
      <c r="L1" s="1"/>
      <c r="M1" s="82"/>
      <c r="N1" s="82" t="s">
        <v>435</v>
      </c>
    </row>
    <row r="2" ht="36" customHeight="1" spans="1:14">
      <c r="A2" s="31" t="str">
        <f>"2025"&amp;"年部门政府购买服务预算表"</f>
        <v>2025年部门政府购买服务预算表</v>
      </c>
      <c r="B2" s="31"/>
      <c r="C2" s="31"/>
      <c r="D2" s="31"/>
      <c r="E2" s="31"/>
      <c r="F2" s="31"/>
      <c r="G2" s="31"/>
      <c r="H2" s="31"/>
      <c r="I2" s="31"/>
      <c r="J2" s="31"/>
      <c r="K2" s="31"/>
      <c r="L2" s="31"/>
      <c r="M2" s="31"/>
      <c r="N2" s="31"/>
    </row>
    <row r="3" ht="21.75" customHeight="1" spans="1:14">
      <c r="A3" s="33" t="str">
        <f>"单位名称："&amp;"德宏州中医医院"</f>
        <v>单位名称：德宏州中医医院</v>
      </c>
      <c r="B3" s="34"/>
      <c r="C3" s="34"/>
      <c r="D3" s="34"/>
      <c r="E3" s="34"/>
      <c r="F3" s="34"/>
      <c r="G3" s="34"/>
      <c r="H3" s="76"/>
      <c r="I3" s="1"/>
      <c r="J3" s="1"/>
      <c r="K3" s="76"/>
      <c r="L3" s="1"/>
      <c r="M3" s="83"/>
      <c r="N3" s="44" t="s">
        <v>27</v>
      </c>
    </row>
    <row r="4" ht="15.75" customHeight="1" spans="1:14">
      <c r="A4" s="11" t="s">
        <v>370</v>
      </c>
      <c r="B4" s="11" t="s">
        <v>436</v>
      </c>
      <c r="C4" s="11" t="s">
        <v>437</v>
      </c>
      <c r="D4" s="12" t="s">
        <v>176</v>
      </c>
      <c r="E4" s="13"/>
      <c r="F4" s="13"/>
      <c r="G4" s="13"/>
      <c r="H4" s="13"/>
      <c r="I4" s="13"/>
      <c r="J4" s="13"/>
      <c r="K4" s="13"/>
      <c r="L4" s="13"/>
      <c r="M4" s="13"/>
      <c r="N4" s="14"/>
    </row>
    <row r="5" ht="17.25" customHeight="1" spans="1:14">
      <c r="A5" s="16"/>
      <c r="B5" s="16"/>
      <c r="C5" s="16"/>
      <c r="D5" s="77" t="s">
        <v>30</v>
      </c>
      <c r="E5" s="11" t="s">
        <v>34</v>
      </c>
      <c r="F5" s="11" t="s">
        <v>376</v>
      </c>
      <c r="G5" s="11" t="s">
        <v>377</v>
      </c>
      <c r="H5" s="11" t="s">
        <v>378</v>
      </c>
      <c r="I5" s="12" t="s">
        <v>379</v>
      </c>
      <c r="J5" s="13"/>
      <c r="K5" s="13"/>
      <c r="L5" s="13"/>
      <c r="M5" s="13"/>
      <c r="N5" s="14"/>
    </row>
    <row r="6" ht="40.5" customHeight="1" spans="1:14">
      <c r="A6" s="18"/>
      <c r="B6" s="18"/>
      <c r="C6" s="18"/>
      <c r="D6" s="71"/>
      <c r="E6" s="16" t="s">
        <v>33</v>
      </c>
      <c r="F6" s="18"/>
      <c r="G6" s="18"/>
      <c r="H6" s="71"/>
      <c r="I6" s="16" t="s">
        <v>33</v>
      </c>
      <c r="J6" s="16" t="s">
        <v>40</v>
      </c>
      <c r="K6" s="16" t="s">
        <v>41</v>
      </c>
      <c r="L6" s="16" t="s">
        <v>42</v>
      </c>
      <c r="M6" s="16" t="s">
        <v>43</v>
      </c>
      <c r="N6" s="16" t="s">
        <v>44</v>
      </c>
    </row>
    <row r="7" ht="15" customHeight="1" spans="1:14">
      <c r="A7" s="37">
        <v>1</v>
      </c>
      <c r="B7" s="37">
        <v>2</v>
      </c>
      <c r="C7" s="37">
        <v>3</v>
      </c>
      <c r="D7" s="37">
        <v>7</v>
      </c>
      <c r="E7" s="37">
        <v>8</v>
      </c>
      <c r="F7" s="37">
        <v>9</v>
      </c>
      <c r="G7" s="37">
        <v>10</v>
      </c>
      <c r="H7" s="37">
        <v>11</v>
      </c>
      <c r="I7" s="37">
        <v>12</v>
      </c>
      <c r="J7" s="37">
        <v>13</v>
      </c>
      <c r="K7" s="37">
        <v>14</v>
      </c>
      <c r="L7" s="37">
        <v>15</v>
      </c>
      <c r="M7" s="37">
        <v>16</v>
      </c>
      <c r="N7" s="37">
        <v>17</v>
      </c>
    </row>
    <row r="8" ht="52.5" customHeight="1" spans="1:14">
      <c r="A8" s="78"/>
      <c r="B8" s="78"/>
      <c r="C8" s="78"/>
      <c r="D8" s="25"/>
      <c r="E8" s="25"/>
      <c r="F8" s="25"/>
      <c r="G8" s="25"/>
      <c r="H8" s="25"/>
      <c r="I8" s="25"/>
      <c r="J8" s="25"/>
      <c r="K8" s="25"/>
      <c r="L8" s="25"/>
      <c r="M8" s="25"/>
      <c r="N8" s="25"/>
    </row>
    <row r="9" ht="52.5" customHeight="1" spans="1:14">
      <c r="A9" s="79"/>
      <c r="B9" s="79"/>
      <c r="C9" s="79"/>
      <c r="D9" s="25"/>
      <c r="E9" s="25"/>
      <c r="F9" s="25"/>
      <c r="G9" s="25"/>
      <c r="H9" s="25"/>
      <c r="I9" s="25"/>
      <c r="J9" s="25"/>
      <c r="K9" s="25"/>
      <c r="L9" s="25"/>
      <c r="M9" s="25"/>
      <c r="N9" s="25"/>
    </row>
    <row r="10" ht="30" customHeight="1" spans="1:14">
      <c r="A10" s="12" t="s">
        <v>30</v>
      </c>
      <c r="B10" s="80"/>
      <c r="C10" s="80"/>
      <c r="D10" s="25"/>
      <c r="E10" s="25"/>
      <c r="F10" s="25"/>
      <c r="G10" s="25"/>
      <c r="H10" s="25"/>
      <c r="I10" s="25"/>
      <c r="J10" s="25"/>
      <c r="K10" s="25"/>
      <c r="L10" s="25"/>
      <c r="M10" s="25"/>
      <c r="N10" s="25"/>
    </row>
    <row r="11" customHeight="1" spans="1:2">
      <c r="A11" s="55" t="s">
        <v>166</v>
      </c>
      <c r="B11" s="81"/>
    </row>
  </sheetData>
  <mergeCells count="13">
    <mergeCell ref="A2:N2"/>
    <mergeCell ref="A3:H3"/>
    <mergeCell ref="D4:N4"/>
    <mergeCell ref="I5:N5"/>
    <mergeCell ref="A10:C10"/>
    <mergeCell ref="A4:A6"/>
    <mergeCell ref="B4:B6"/>
    <mergeCell ref="C4:C6"/>
    <mergeCell ref="D5:D6"/>
    <mergeCell ref="E5:E6"/>
    <mergeCell ref="F5:F6"/>
    <mergeCell ref="G5:G6"/>
    <mergeCell ref="H5:H6"/>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I10"/>
  <sheetViews>
    <sheetView showZeros="0" workbookViewId="0">
      <selection activeCell="A10" sqref="A10"/>
    </sheetView>
  </sheetViews>
  <sheetFormatPr defaultColWidth="9.13888888888889" defaultRowHeight="14.25" customHeight="1"/>
  <cols>
    <col min="1" max="1" width="34.9166666666667" customWidth="1"/>
    <col min="2" max="9" width="13.8240740740741" customWidth="1"/>
  </cols>
  <sheetData>
    <row r="1" ht="13.5" customHeight="1" spans="1:9">
      <c r="A1" s="63"/>
      <c r="B1" s="63"/>
      <c r="C1" s="63"/>
      <c r="D1" s="64"/>
      <c r="I1" s="74" t="s">
        <v>438</v>
      </c>
    </row>
    <row r="2" ht="27.75" customHeight="1" spans="1:9">
      <c r="A2" s="65" t="str">
        <f>"2025"&amp;"年州对下转移支付预算表"</f>
        <v>2025年州对下转移支付预算表</v>
      </c>
      <c r="B2" s="5"/>
      <c r="C2" s="5"/>
      <c r="D2" s="5"/>
      <c r="E2" s="5"/>
      <c r="F2" s="5"/>
      <c r="G2" s="5"/>
      <c r="H2" s="5"/>
      <c r="I2" s="5"/>
    </row>
    <row r="3" ht="18" customHeight="1" spans="1:9">
      <c r="A3" s="66" t="str">
        <f>"单位名称："&amp;"德宏州中医医院"</f>
        <v>单位名称：德宏州中医医院</v>
      </c>
      <c r="B3" s="67"/>
      <c r="C3" s="67"/>
      <c r="D3" s="68"/>
      <c r="E3" s="69"/>
      <c r="F3" s="69"/>
      <c r="I3" s="75" t="s">
        <v>27</v>
      </c>
    </row>
    <row r="4" ht="19.5" customHeight="1" spans="1:9">
      <c r="A4" s="70" t="s">
        <v>439</v>
      </c>
      <c r="B4" s="12" t="s">
        <v>176</v>
      </c>
      <c r="C4" s="13"/>
      <c r="D4" s="14"/>
      <c r="E4" s="13" t="s">
        <v>440</v>
      </c>
      <c r="F4" s="13"/>
      <c r="G4" s="13"/>
      <c r="H4" s="13"/>
      <c r="I4" s="14"/>
    </row>
    <row r="5" ht="40.5" customHeight="1" spans="1:9">
      <c r="A5" s="71"/>
      <c r="B5" s="71" t="s">
        <v>30</v>
      </c>
      <c r="C5" s="72" t="s">
        <v>34</v>
      </c>
      <c r="D5" s="72" t="s">
        <v>441</v>
      </c>
      <c r="E5" s="73" t="s">
        <v>442</v>
      </c>
      <c r="F5" s="73" t="s">
        <v>443</v>
      </c>
      <c r="G5" s="73" t="s">
        <v>444</v>
      </c>
      <c r="H5" s="73" t="s">
        <v>445</v>
      </c>
      <c r="I5" s="73" t="s">
        <v>446</v>
      </c>
    </row>
    <row r="6" ht="19.5" customHeight="1" spans="1:9">
      <c r="A6" s="37">
        <v>1</v>
      </c>
      <c r="B6" s="37">
        <v>2</v>
      </c>
      <c r="C6" s="37">
        <v>3</v>
      </c>
      <c r="D6" s="12">
        <v>4</v>
      </c>
      <c r="E6" s="12">
        <v>5</v>
      </c>
      <c r="F6" s="37">
        <v>6</v>
      </c>
      <c r="G6" s="37">
        <v>7</v>
      </c>
      <c r="H6" s="37">
        <v>8</v>
      </c>
      <c r="I6" s="37">
        <v>9</v>
      </c>
    </row>
    <row r="7" ht="52.5" customHeight="1" spans="1:9">
      <c r="A7" s="38"/>
      <c r="B7" s="25"/>
      <c r="C7" s="25"/>
      <c r="D7" s="25"/>
      <c r="E7" s="25"/>
      <c r="F7" s="25"/>
      <c r="G7" s="25"/>
      <c r="H7" s="25"/>
      <c r="I7" s="25"/>
    </row>
    <row r="8" ht="52.5" customHeight="1" spans="1:9">
      <c r="A8" s="38"/>
      <c r="B8" s="25"/>
      <c r="C8" s="25"/>
      <c r="D8" s="25"/>
      <c r="E8" s="25"/>
      <c r="F8" s="25"/>
      <c r="G8" s="25"/>
      <c r="H8" s="25"/>
      <c r="I8" s="25"/>
    </row>
    <row r="9" ht="30" customHeight="1" spans="1:9">
      <c r="A9" s="23" t="s">
        <v>30</v>
      </c>
      <c r="B9" s="25"/>
      <c r="C9" s="25"/>
      <c r="D9" s="25"/>
      <c r="E9" s="25"/>
      <c r="F9" s="25"/>
      <c r="G9" s="25"/>
      <c r="H9" s="25"/>
      <c r="I9" s="25"/>
    </row>
    <row r="10" customHeight="1" spans="1:1">
      <c r="A10" s="55" t="s">
        <v>166</v>
      </c>
    </row>
  </sheetData>
  <mergeCells count="5">
    <mergeCell ref="A2:I2"/>
    <mergeCell ref="A3:F3"/>
    <mergeCell ref="B4:D4"/>
    <mergeCell ref="E4:I4"/>
    <mergeCell ref="A4:A5"/>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8"/>
  <sheetViews>
    <sheetView showZeros="0" workbookViewId="0">
      <selection activeCell="A9" sqref="A9"/>
    </sheetView>
  </sheetViews>
  <sheetFormatPr defaultColWidth="9.13888888888889" defaultRowHeight="12" customHeight="1" outlineLevelRow="7"/>
  <cols>
    <col min="1" max="1" width="27.6296296296296" customWidth="1"/>
    <col min="2" max="2" width="24.4722222222222" customWidth="1"/>
    <col min="3" max="9" width="11.7685185185185" customWidth="1"/>
    <col min="10" max="10" width="33.0462962962963" customWidth="1"/>
  </cols>
  <sheetData>
    <row r="1" customHeight="1" spans="1:10">
      <c r="A1" s="1"/>
      <c r="B1" s="1"/>
      <c r="C1" s="1"/>
      <c r="D1" s="1"/>
      <c r="E1" s="1"/>
      <c r="F1" s="1"/>
      <c r="G1" s="1"/>
      <c r="H1" s="1"/>
      <c r="I1" s="1"/>
      <c r="J1" s="62" t="s">
        <v>447</v>
      </c>
    </row>
    <row r="2" ht="28.5" customHeight="1" spans="1:10">
      <c r="A2" s="56" t="str">
        <f>"2025"&amp;"年州对下转移支付绩效目标表"</f>
        <v>2025年州对下转移支付绩效目标表</v>
      </c>
      <c r="B2" s="31"/>
      <c r="C2" s="31"/>
      <c r="D2" s="31"/>
      <c r="E2" s="31"/>
      <c r="F2" s="57"/>
      <c r="G2" s="31"/>
      <c r="H2" s="57"/>
      <c r="I2" s="57"/>
      <c r="J2" s="31"/>
    </row>
    <row r="3" ht="17.25" customHeight="1" spans="1:10">
      <c r="A3" s="32" t="str">
        <f>"单位名称："&amp;"德宏州中医医院"</f>
        <v>单位名称：德宏州中医医院</v>
      </c>
      <c r="B3" s="47"/>
      <c r="C3" s="47"/>
      <c r="D3" s="47"/>
      <c r="E3" s="47"/>
      <c r="F3" s="58"/>
      <c r="G3" s="47"/>
      <c r="H3" s="58"/>
      <c r="I3" s="1"/>
      <c r="J3" s="1"/>
    </row>
    <row r="4" ht="44.25" customHeight="1" spans="1:10">
      <c r="A4" s="36" t="s">
        <v>280</v>
      </c>
      <c r="B4" s="36" t="s">
        <v>281</v>
      </c>
      <c r="C4" s="36" t="s">
        <v>282</v>
      </c>
      <c r="D4" s="36" t="s">
        <v>283</v>
      </c>
      <c r="E4" s="36" t="s">
        <v>284</v>
      </c>
      <c r="F4" s="59" t="s">
        <v>285</v>
      </c>
      <c r="G4" s="36" t="s">
        <v>286</v>
      </c>
      <c r="H4" s="59" t="s">
        <v>287</v>
      </c>
      <c r="I4" s="59" t="s">
        <v>288</v>
      </c>
      <c r="J4" s="36" t="s">
        <v>289</v>
      </c>
    </row>
    <row r="5" ht="14.25" customHeight="1" spans="1:10">
      <c r="A5" s="37">
        <v>1</v>
      </c>
      <c r="B5" s="37">
        <v>2</v>
      </c>
      <c r="C5" s="37">
        <v>3</v>
      </c>
      <c r="D5" s="37">
        <v>4</v>
      </c>
      <c r="E5" s="37">
        <v>5</v>
      </c>
      <c r="F5" s="37">
        <v>6</v>
      </c>
      <c r="G5" s="37">
        <v>7</v>
      </c>
      <c r="H5" s="37">
        <v>8</v>
      </c>
      <c r="I5" s="37">
        <v>9</v>
      </c>
      <c r="J5" s="37">
        <v>10</v>
      </c>
    </row>
    <row r="6" ht="52.5" customHeight="1" spans="1:10">
      <c r="A6" s="38"/>
      <c r="B6" s="51"/>
      <c r="C6" s="51"/>
      <c r="D6" s="51"/>
      <c r="E6" s="60"/>
      <c r="F6" s="61"/>
      <c r="G6" s="60"/>
      <c r="H6" s="61"/>
      <c r="I6" s="61"/>
      <c r="J6" s="60"/>
    </row>
    <row r="7" ht="52.5" customHeight="1" spans="1:10">
      <c r="A7" s="38"/>
      <c r="B7" s="22"/>
      <c r="C7" s="23"/>
      <c r="D7" s="23"/>
      <c r="E7" s="38"/>
      <c r="F7" s="23"/>
      <c r="G7" s="60"/>
      <c r="H7" s="22"/>
      <c r="I7" s="22"/>
      <c r="J7" s="38"/>
    </row>
    <row r="8" customHeight="1" spans="1:1">
      <c r="A8" s="55" t="s">
        <v>166</v>
      </c>
    </row>
  </sheetData>
  <mergeCells count="2">
    <mergeCell ref="A2:J2"/>
    <mergeCell ref="A3:H3"/>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9"/>
  <sheetViews>
    <sheetView showZeros="0" workbookViewId="0">
      <selection activeCell="A9" sqref="A9"/>
    </sheetView>
  </sheetViews>
  <sheetFormatPr defaultColWidth="9.13888888888889" defaultRowHeight="12" customHeight="1" outlineLevelCol="7"/>
  <cols>
    <col min="1" max="8" width="16.9166666666667" customWidth="1"/>
  </cols>
  <sheetData>
    <row r="1" ht="14.25" customHeight="1" spans="1:8">
      <c r="A1" s="1"/>
      <c r="B1" s="1"/>
      <c r="C1" s="1"/>
      <c r="D1" s="1"/>
      <c r="E1" s="1"/>
      <c r="F1" s="1"/>
      <c r="G1" s="1"/>
      <c r="H1" s="44" t="s">
        <v>448</v>
      </c>
    </row>
    <row r="2" ht="28.5" customHeight="1" spans="1:8">
      <c r="A2" s="45" t="str">
        <f>"2025"&amp;"年新增资产配置表"</f>
        <v>2025年新增资产配置表</v>
      </c>
      <c r="B2" s="31"/>
      <c r="C2" s="31"/>
      <c r="D2" s="31"/>
      <c r="E2" s="31"/>
      <c r="F2" s="31"/>
      <c r="G2" s="31"/>
      <c r="H2" s="31"/>
    </row>
    <row r="3" ht="13.5" customHeight="1" spans="1:8">
      <c r="A3" s="46" t="str">
        <f>"单位名称："&amp;"德宏州中医医院"</f>
        <v>单位名称：德宏州中医医院</v>
      </c>
      <c r="B3" s="33"/>
      <c r="C3" s="47"/>
      <c r="D3" s="1"/>
      <c r="E3" s="1"/>
      <c r="F3" s="1"/>
      <c r="G3" s="1"/>
      <c r="H3" s="1"/>
    </row>
    <row r="4" ht="18" customHeight="1" spans="1:8">
      <c r="A4" s="11" t="s">
        <v>169</v>
      </c>
      <c r="B4" s="11" t="s">
        <v>449</v>
      </c>
      <c r="C4" s="11" t="s">
        <v>450</v>
      </c>
      <c r="D4" s="11" t="s">
        <v>451</v>
      </c>
      <c r="E4" s="11" t="s">
        <v>452</v>
      </c>
      <c r="F4" s="48" t="s">
        <v>453</v>
      </c>
      <c r="G4" s="49"/>
      <c r="H4" s="50"/>
    </row>
    <row r="5" ht="18" customHeight="1" spans="1:8">
      <c r="A5" s="18"/>
      <c r="B5" s="18"/>
      <c r="C5" s="18"/>
      <c r="D5" s="18"/>
      <c r="E5" s="18"/>
      <c r="F5" s="36" t="s">
        <v>374</v>
      </c>
      <c r="G5" s="36" t="s">
        <v>454</v>
      </c>
      <c r="H5" s="36" t="s">
        <v>455</v>
      </c>
    </row>
    <row r="6" ht="21" customHeight="1" spans="1:8">
      <c r="A6" s="36">
        <v>1</v>
      </c>
      <c r="B6" s="36">
        <v>2</v>
      </c>
      <c r="C6" s="36">
        <v>3</v>
      </c>
      <c r="D6" s="36">
        <v>4</v>
      </c>
      <c r="E6" s="36">
        <v>5</v>
      </c>
      <c r="F6" s="36">
        <v>6</v>
      </c>
      <c r="G6" s="36">
        <v>7</v>
      </c>
      <c r="H6" s="36">
        <v>8</v>
      </c>
    </row>
    <row r="7" ht="33" customHeight="1" spans="1:8">
      <c r="A7" s="51"/>
      <c r="B7" s="51"/>
      <c r="C7" s="51"/>
      <c r="D7" s="51"/>
      <c r="E7" s="51"/>
      <c r="F7" s="42"/>
      <c r="G7" s="52"/>
      <c r="H7" s="52"/>
    </row>
    <row r="8" ht="24" customHeight="1" spans="1:8">
      <c r="A8" s="23" t="s">
        <v>30</v>
      </c>
      <c r="B8" s="53"/>
      <c r="C8" s="53"/>
      <c r="D8" s="53"/>
      <c r="E8" s="53"/>
      <c r="F8" s="43"/>
      <c r="G8" s="54"/>
      <c r="H8" s="54"/>
    </row>
    <row r="9" customHeight="1" spans="1:1">
      <c r="A9" s="55" t="s">
        <v>166</v>
      </c>
    </row>
  </sheetData>
  <mergeCells count="9">
    <mergeCell ref="A2:H2"/>
    <mergeCell ref="A3:C3"/>
    <mergeCell ref="F4:H4"/>
    <mergeCell ref="A8:E8"/>
    <mergeCell ref="A4:A5"/>
    <mergeCell ref="B4:B5"/>
    <mergeCell ref="C4:C5"/>
    <mergeCell ref="D4:D5"/>
    <mergeCell ref="E4:E5"/>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K10"/>
  <sheetViews>
    <sheetView showZeros="0" workbookViewId="0">
      <selection activeCell="A11" sqref="A11"/>
    </sheetView>
  </sheetViews>
  <sheetFormatPr defaultColWidth="9.13888888888889" defaultRowHeight="14.25" customHeight="1"/>
  <cols>
    <col min="1" max="1" width="10.287037037037" customWidth="1"/>
    <col min="2" max="3" width="23.8518518518519" customWidth="1"/>
    <col min="4" max="4" width="11.1388888888889" customWidth="1"/>
    <col min="5" max="5" width="17.712962962963" customWidth="1"/>
    <col min="6" max="6" width="9.85185185185185" customWidth="1"/>
    <col min="7" max="7" width="17.712962962963" customWidth="1"/>
    <col min="8" max="11" width="15.4166666666667" customWidth="1"/>
  </cols>
  <sheetData>
    <row r="1" ht="13.5" customHeight="1" spans="1:11">
      <c r="A1" s="1"/>
      <c r="B1" s="1"/>
      <c r="C1" s="1"/>
      <c r="D1" s="2"/>
      <c r="E1" s="2"/>
      <c r="F1" s="2"/>
      <c r="G1" s="2"/>
      <c r="H1" s="3"/>
      <c r="I1" s="3"/>
      <c r="J1" s="3"/>
      <c r="K1" s="4" t="s">
        <v>456</v>
      </c>
    </row>
    <row r="2" ht="27.75" customHeight="1" spans="1:11">
      <c r="A2" s="31" t="str">
        <f>"2025"&amp;"年上级转移支付补助项目支出预算表"</f>
        <v>2025年上级转移支付补助项目支出预算表</v>
      </c>
      <c r="B2" s="31"/>
      <c r="C2" s="31"/>
      <c r="D2" s="31"/>
      <c r="E2" s="31"/>
      <c r="F2" s="31"/>
      <c r="G2" s="31"/>
      <c r="H2" s="31"/>
      <c r="I2" s="31"/>
      <c r="J2" s="31"/>
      <c r="K2" s="31"/>
    </row>
    <row r="3" ht="13.5" customHeight="1" spans="1:11">
      <c r="A3" s="32" t="str">
        <f>"单位名称："&amp;"德宏州中医医院"</f>
        <v>单位名称：德宏州中医医院</v>
      </c>
      <c r="B3" s="33"/>
      <c r="C3" s="33"/>
      <c r="D3" s="33"/>
      <c r="E3" s="33"/>
      <c r="F3" s="33"/>
      <c r="G3" s="33"/>
      <c r="H3" s="34"/>
      <c r="I3" s="34"/>
      <c r="J3" s="34"/>
      <c r="K3" s="41" t="s">
        <v>27</v>
      </c>
    </row>
    <row r="4" ht="21.75" customHeight="1" spans="1:11">
      <c r="A4" s="35" t="s">
        <v>259</v>
      </c>
      <c r="B4" s="35" t="s">
        <v>171</v>
      </c>
      <c r="C4" s="35" t="s">
        <v>260</v>
      </c>
      <c r="D4" s="36" t="s">
        <v>172</v>
      </c>
      <c r="E4" s="36" t="s">
        <v>173</v>
      </c>
      <c r="F4" s="36" t="s">
        <v>261</v>
      </c>
      <c r="G4" s="36" t="s">
        <v>262</v>
      </c>
      <c r="H4" s="37" t="s">
        <v>30</v>
      </c>
      <c r="I4" s="37" t="s">
        <v>457</v>
      </c>
      <c r="J4" s="37"/>
      <c r="K4" s="37"/>
    </row>
    <row r="5" ht="21.75" customHeight="1" spans="1:11">
      <c r="A5" s="35"/>
      <c r="B5" s="35"/>
      <c r="C5" s="35"/>
      <c r="D5" s="36"/>
      <c r="E5" s="36"/>
      <c r="F5" s="36"/>
      <c r="G5" s="36"/>
      <c r="H5" s="37"/>
      <c r="I5" s="36" t="s">
        <v>34</v>
      </c>
      <c r="J5" s="36" t="s">
        <v>35</v>
      </c>
      <c r="K5" s="36" t="s">
        <v>36</v>
      </c>
    </row>
    <row r="6" ht="40.5" customHeight="1" spans="1:11">
      <c r="A6" s="35"/>
      <c r="B6" s="35"/>
      <c r="C6" s="35"/>
      <c r="D6" s="36"/>
      <c r="E6" s="36"/>
      <c r="F6" s="36"/>
      <c r="G6" s="36"/>
      <c r="H6" s="37"/>
      <c r="I6" s="36" t="s">
        <v>33</v>
      </c>
      <c r="J6" s="36"/>
      <c r="K6" s="36"/>
    </row>
    <row r="7" ht="15" customHeight="1" spans="1:11">
      <c r="A7" s="19">
        <v>1</v>
      </c>
      <c r="B7" s="19">
        <v>2</v>
      </c>
      <c r="C7" s="19">
        <v>3</v>
      </c>
      <c r="D7" s="19">
        <v>4</v>
      </c>
      <c r="E7" s="19">
        <v>5</v>
      </c>
      <c r="F7" s="19">
        <v>6</v>
      </c>
      <c r="G7" s="19">
        <v>7</v>
      </c>
      <c r="H7" s="19">
        <v>8</v>
      </c>
      <c r="I7" s="19">
        <v>9</v>
      </c>
      <c r="J7" s="20">
        <v>10</v>
      </c>
      <c r="K7" s="20">
        <v>11</v>
      </c>
    </row>
    <row r="8" ht="52.5" customHeight="1" spans="1:11">
      <c r="A8" s="38"/>
      <c r="B8" s="22" t="s">
        <v>458</v>
      </c>
      <c r="C8" s="38"/>
      <c r="D8" s="38"/>
      <c r="E8" s="38"/>
      <c r="F8" s="38"/>
      <c r="G8" s="38"/>
      <c r="H8" s="25">
        <v>300000</v>
      </c>
      <c r="I8" s="25"/>
      <c r="J8" s="25">
        <v>300000</v>
      </c>
      <c r="K8" s="42"/>
    </row>
    <row r="9" ht="52.5" customHeight="1" spans="1:11">
      <c r="A9" s="22" t="s">
        <v>271</v>
      </c>
      <c r="B9" s="22" t="s">
        <v>458</v>
      </c>
      <c r="C9" s="22" t="s">
        <v>46</v>
      </c>
      <c r="D9" s="22" t="s">
        <v>108</v>
      </c>
      <c r="E9" s="22" t="s">
        <v>109</v>
      </c>
      <c r="F9" s="22" t="s">
        <v>235</v>
      </c>
      <c r="G9" s="22" t="s">
        <v>236</v>
      </c>
      <c r="H9" s="25">
        <v>300000</v>
      </c>
      <c r="I9" s="25"/>
      <c r="J9" s="25">
        <v>300000</v>
      </c>
      <c r="K9" s="43"/>
    </row>
    <row r="10" ht="30" customHeight="1" spans="1:11">
      <c r="A10" s="39" t="s">
        <v>368</v>
      </c>
      <c r="B10" s="40"/>
      <c r="C10" s="40"/>
      <c r="D10" s="40"/>
      <c r="E10" s="40"/>
      <c r="F10" s="40"/>
      <c r="G10" s="40"/>
      <c r="H10" s="25">
        <v>300000</v>
      </c>
      <c r="I10" s="25"/>
      <c r="J10" s="25">
        <v>300000</v>
      </c>
      <c r="K10" s="43"/>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11"/>
  <sheetViews>
    <sheetView showZeros="0" topLeftCell="A3" workbookViewId="0">
      <selection activeCell="D8" sqref="D8:D10"/>
    </sheetView>
  </sheetViews>
  <sheetFormatPr defaultColWidth="9.13888888888889" defaultRowHeight="14.25" customHeight="1" outlineLevelCol="6"/>
  <cols>
    <col min="1" max="4" width="20.0462962962963" customWidth="1"/>
    <col min="5" max="7" width="21.0462962962963" customWidth="1"/>
  </cols>
  <sheetData>
    <row r="1" ht="13.5" customHeight="1" spans="1:7">
      <c r="A1" s="1"/>
      <c r="B1" s="1"/>
      <c r="C1" s="1"/>
      <c r="D1" s="2"/>
      <c r="E1" s="3"/>
      <c r="F1" s="3"/>
      <c r="G1" s="4" t="s">
        <v>459</v>
      </c>
    </row>
    <row r="2" ht="27.75" customHeight="1" spans="1:7">
      <c r="A2" s="5" t="str">
        <f>"2025"&amp;"年部门项目支出中期规划预算表"</f>
        <v>2025年部门项目支出中期规划预算表</v>
      </c>
      <c r="B2" s="5"/>
      <c r="C2" s="5"/>
      <c r="D2" s="5"/>
      <c r="E2" s="5"/>
      <c r="F2" s="5"/>
      <c r="G2" s="5"/>
    </row>
    <row r="3" ht="13.5" customHeight="1" spans="1:7">
      <c r="A3" s="6" t="str">
        <f>"单位名称："&amp;"德宏州中医医院"</f>
        <v>单位名称：德宏州中医医院</v>
      </c>
      <c r="B3" s="7"/>
      <c r="C3" s="7"/>
      <c r="D3" s="7"/>
      <c r="E3" s="8"/>
      <c r="F3" s="8"/>
      <c r="G3" s="9" t="s">
        <v>27</v>
      </c>
    </row>
    <row r="4" ht="21.75" customHeight="1" spans="1:7">
      <c r="A4" s="10" t="s">
        <v>260</v>
      </c>
      <c r="B4" s="10" t="s">
        <v>259</v>
      </c>
      <c r="C4" s="10" t="s">
        <v>171</v>
      </c>
      <c r="D4" s="11" t="s">
        <v>460</v>
      </c>
      <c r="E4" s="12" t="s">
        <v>34</v>
      </c>
      <c r="F4" s="13"/>
      <c r="G4" s="14"/>
    </row>
    <row r="5" ht="21.75" customHeight="1" spans="1:7">
      <c r="A5" s="15"/>
      <c r="B5" s="15"/>
      <c r="C5" s="15"/>
      <c r="D5" s="16"/>
      <c r="E5" s="11" t="str">
        <f>"2025"&amp;"年"</f>
        <v>2025年</v>
      </c>
      <c r="F5" s="11" t="str">
        <f>"2025"+1&amp;"年"</f>
        <v>2026年</v>
      </c>
      <c r="G5" s="11" t="str">
        <f>"2025"+2&amp;"年"</f>
        <v>2027年</v>
      </c>
    </row>
    <row r="6" ht="40.5" customHeight="1" spans="1:7">
      <c r="A6" s="17"/>
      <c r="B6" s="17"/>
      <c r="C6" s="17"/>
      <c r="D6" s="18"/>
      <c r="E6" s="18" t="s">
        <v>33</v>
      </c>
      <c r="F6" s="18" t="s">
        <v>33</v>
      </c>
      <c r="G6" s="18" t="s">
        <v>33</v>
      </c>
    </row>
    <row r="7" ht="15" customHeight="1" spans="1:7">
      <c r="A7" s="19">
        <v>1</v>
      </c>
      <c r="B7" s="19">
        <v>2</v>
      </c>
      <c r="C7" s="19">
        <v>3</v>
      </c>
      <c r="D7" s="20">
        <v>4</v>
      </c>
      <c r="E7" s="19">
        <v>5</v>
      </c>
      <c r="F7" s="19">
        <v>6</v>
      </c>
      <c r="G7" s="19">
        <v>7</v>
      </c>
    </row>
    <row r="8" ht="52.5" customHeight="1" spans="1:7">
      <c r="A8" s="21" t="s">
        <v>46</v>
      </c>
      <c r="B8" s="22"/>
      <c r="C8" s="22"/>
      <c r="D8" s="23"/>
      <c r="E8" s="24">
        <v>1380000</v>
      </c>
      <c r="F8" s="25"/>
      <c r="G8" s="25"/>
    </row>
    <row r="9" ht="52.5" customHeight="1" spans="1:7">
      <c r="A9" s="26"/>
      <c r="B9" s="22" t="s">
        <v>461</v>
      </c>
      <c r="C9" s="22" t="s">
        <v>277</v>
      </c>
      <c r="D9" s="23" t="s">
        <v>462</v>
      </c>
      <c r="E9" s="24">
        <v>880000</v>
      </c>
      <c r="F9" s="25"/>
      <c r="G9" s="25"/>
    </row>
    <row r="10" ht="52.5" customHeight="1" spans="1:7">
      <c r="A10" s="27"/>
      <c r="B10" s="22" t="s">
        <v>461</v>
      </c>
      <c r="C10" s="22" t="s">
        <v>275</v>
      </c>
      <c r="D10" s="23" t="s">
        <v>462</v>
      </c>
      <c r="E10" s="24">
        <v>500000</v>
      </c>
      <c r="F10" s="25"/>
      <c r="G10" s="25"/>
    </row>
    <row r="11" ht="30" customHeight="1" spans="1:7">
      <c r="A11" s="28" t="s">
        <v>30</v>
      </c>
      <c r="B11" s="29" t="s">
        <v>463</v>
      </c>
      <c r="C11" s="29"/>
      <c r="D11" s="30"/>
      <c r="E11" s="24">
        <v>1380000</v>
      </c>
      <c r="F11" s="25"/>
      <c r="G11" s="25"/>
    </row>
  </sheetData>
  <mergeCells count="11">
    <mergeCell ref="A2:G2"/>
    <mergeCell ref="A3:D3"/>
    <mergeCell ref="E4:G4"/>
    <mergeCell ref="A11:D11"/>
    <mergeCell ref="A4:A6"/>
    <mergeCell ref="B4:B6"/>
    <mergeCell ref="C4:C6"/>
    <mergeCell ref="D4:D6"/>
    <mergeCell ref="E5:E6"/>
    <mergeCell ref="F5:F6"/>
    <mergeCell ref="G5:G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S9"/>
  <sheetViews>
    <sheetView showZeros="0" workbookViewId="0">
      <selection activeCell="A1" sqref="A1"/>
    </sheetView>
  </sheetViews>
  <sheetFormatPr defaultColWidth="9.13888888888889" defaultRowHeight="12" customHeight="1"/>
  <cols>
    <col min="1" max="1" width="7.62962962962963" customWidth="1"/>
    <col min="2" max="2" width="11.2037037037037" customWidth="1"/>
    <col min="3" max="4" width="13.4722222222222" customWidth="1"/>
    <col min="5" max="5" width="13.2037037037037" customWidth="1"/>
    <col min="6" max="6" width="8.47222222222222" customWidth="1"/>
    <col min="7" max="7" width="5.34259259259259" customWidth="1"/>
    <col min="8" max="8" width="8.47222222222222" customWidth="1"/>
    <col min="9" max="10" width="14.5740740740741" customWidth="1"/>
    <col min="11" max="12" width="11.9166666666667" customWidth="1"/>
    <col min="13" max="13" width="9.2037037037037" customWidth="1"/>
    <col min="14" max="14" width="11.9166666666667" customWidth="1"/>
    <col min="15" max="15" width="4.47222222222222" customWidth="1"/>
    <col min="16" max="19" width="4.91666666666667" customWidth="1"/>
  </cols>
  <sheetData>
    <row r="1" ht="16.5" customHeight="1" spans="1:17">
      <c r="A1" s="165"/>
      <c r="B1" s="1"/>
      <c r="C1" s="1"/>
      <c r="D1" s="1"/>
      <c r="E1" s="1"/>
      <c r="F1" s="1"/>
      <c r="G1" s="1"/>
      <c r="H1" s="1"/>
      <c r="I1" s="76"/>
      <c r="J1" s="1"/>
      <c r="K1" s="1"/>
      <c r="L1" s="1"/>
      <c r="M1" s="1"/>
      <c r="N1" s="1"/>
      <c r="O1" s="1"/>
      <c r="P1" s="82" t="s">
        <v>26</v>
      </c>
      <c r="Q1" s="82" t="s">
        <v>26</v>
      </c>
    </row>
    <row r="2" ht="36.75" customHeight="1" spans="1:19">
      <c r="A2" s="31" t="str">
        <f>"2025"&amp;"年部门收入预算表"</f>
        <v>2025年部门收入预算表</v>
      </c>
      <c r="B2" s="31"/>
      <c r="C2" s="31"/>
      <c r="D2" s="31"/>
      <c r="E2" s="31"/>
      <c r="F2" s="31"/>
      <c r="G2" s="31"/>
      <c r="H2" s="31"/>
      <c r="I2" s="31"/>
      <c r="J2" s="31"/>
      <c r="K2" s="31"/>
      <c r="L2" s="31"/>
      <c r="M2" s="31"/>
      <c r="N2" s="31"/>
      <c r="O2" s="31"/>
      <c r="P2" s="31"/>
      <c r="Q2" s="31"/>
      <c r="R2" s="31"/>
      <c r="S2" s="31"/>
    </row>
    <row r="3" ht="18" customHeight="1" spans="1:17">
      <c r="A3" s="33" t="str">
        <f>"单位名称："&amp;"德宏州中医医院"</f>
        <v>单位名称：德宏州中医医院</v>
      </c>
      <c r="B3" s="33"/>
      <c r="C3" s="47"/>
      <c r="D3" s="47"/>
      <c r="E3" s="47"/>
      <c r="F3" s="47"/>
      <c r="G3" s="47"/>
      <c r="H3" s="47"/>
      <c r="I3" s="47"/>
      <c r="J3" s="47"/>
      <c r="K3" s="47"/>
      <c r="L3" s="47"/>
      <c r="M3" s="47"/>
      <c r="N3" s="47"/>
      <c r="O3" s="47"/>
      <c r="P3" s="82" t="s">
        <v>27</v>
      </c>
      <c r="Q3" s="82"/>
    </row>
    <row r="4" ht="21" customHeight="1" spans="1:19">
      <c r="A4" s="11" t="s">
        <v>28</v>
      </c>
      <c r="B4" s="11" t="s">
        <v>29</v>
      </c>
      <c r="C4" s="11" t="s">
        <v>30</v>
      </c>
      <c r="D4" s="48" t="s">
        <v>31</v>
      </c>
      <c r="E4" s="49"/>
      <c r="F4" s="49"/>
      <c r="G4" s="49"/>
      <c r="H4" s="49"/>
      <c r="I4" s="13"/>
      <c r="J4" s="49"/>
      <c r="K4" s="49"/>
      <c r="L4" s="49"/>
      <c r="M4" s="49"/>
      <c r="N4" s="50"/>
      <c r="O4" s="48" t="s">
        <v>32</v>
      </c>
      <c r="P4" s="49"/>
      <c r="Q4" s="49"/>
      <c r="R4" s="49"/>
      <c r="S4" s="50"/>
    </row>
    <row r="5" ht="41.25" customHeight="1" spans="1:19">
      <c r="A5" s="16"/>
      <c r="B5" s="16"/>
      <c r="C5" s="16"/>
      <c r="D5" s="16" t="s">
        <v>33</v>
      </c>
      <c r="E5" s="16" t="s">
        <v>34</v>
      </c>
      <c r="F5" s="16" t="s">
        <v>35</v>
      </c>
      <c r="G5" s="16" t="s">
        <v>36</v>
      </c>
      <c r="H5" s="11" t="s">
        <v>37</v>
      </c>
      <c r="I5" s="169" t="s">
        <v>38</v>
      </c>
      <c r="J5" s="169"/>
      <c r="K5" s="169"/>
      <c r="L5" s="169"/>
      <c r="M5" s="169"/>
      <c r="N5" s="169"/>
      <c r="O5" s="11" t="s">
        <v>33</v>
      </c>
      <c r="P5" s="11" t="s">
        <v>34</v>
      </c>
      <c r="Q5" s="11" t="s">
        <v>35</v>
      </c>
      <c r="R5" s="11" t="s">
        <v>36</v>
      </c>
      <c r="S5" s="11" t="s">
        <v>39</v>
      </c>
    </row>
    <row r="6" ht="43.5" customHeight="1" spans="1:19">
      <c r="A6" s="71"/>
      <c r="B6" s="71"/>
      <c r="C6" s="71"/>
      <c r="D6" s="77"/>
      <c r="E6" s="77"/>
      <c r="F6" s="77"/>
      <c r="G6" s="71"/>
      <c r="H6" s="71"/>
      <c r="I6" s="37" t="s">
        <v>33</v>
      </c>
      <c r="J6" s="35" t="s">
        <v>40</v>
      </c>
      <c r="K6" s="35" t="s">
        <v>41</v>
      </c>
      <c r="L6" s="10" t="s">
        <v>42</v>
      </c>
      <c r="M6" s="10" t="s">
        <v>43</v>
      </c>
      <c r="N6" s="10" t="s">
        <v>44</v>
      </c>
      <c r="O6" s="77"/>
      <c r="P6" s="77"/>
      <c r="Q6" s="77"/>
      <c r="R6" s="77"/>
      <c r="S6" s="77"/>
    </row>
    <row r="7" ht="21" customHeight="1" spans="1:19">
      <c r="A7" s="37">
        <v>1</v>
      </c>
      <c r="B7" s="37">
        <v>2</v>
      </c>
      <c r="C7" s="37">
        <v>3</v>
      </c>
      <c r="D7" s="37">
        <v>4</v>
      </c>
      <c r="E7" s="37">
        <v>5</v>
      </c>
      <c r="F7" s="37">
        <v>6</v>
      </c>
      <c r="G7" s="37">
        <v>7</v>
      </c>
      <c r="H7" s="37">
        <v>8</v>
      </c>
      <c r="I7" s="37">
        <v>9</v>
      </c>
      <c r="J7" s="37">
        <v>10</v>
      </c>
      <c r="K7" s="37">
        <v>11</v>
      </c>
      <c r="L7" s="37">
        <v>12</v>
      </c>
      <c r="M7" s="37">
        <v>13</v>
      </c>
      <c r="N7" s="37">
        <v>14</v>
      </c>
      <c r="O7" s="37">
        <v>15</v>
      </c>
      <c r="P7" s="37">
        <v>16</v>
      </c>
      <c r="Q7" s="37">
        <v>17</v>
      </c>
      <c r="R7" s="37">
        <v>18</v>
      </c>
      <c r="S7" s="59">
        <v>19</v>
      </c>
    </row>
    <row r="8" ht="52.5" customHeight="1" spans="1:19">
      <c r="A8" s="166" t="s">
        <v>45</v>
      </c>
      <c r="B8" s="166" t="s">
        <v>46</v>
      </c>
      <c r="C8" s="25">
        <v>373025775.76</v>
      </c>
      <c r="D8" s="25">
        <v>373025775.76</v>
      </c>
      <c r="E8" s="25">
        <v>24825775.76</v>
      </c>
      <c r="F8" s="25"/>
      <c r="G8" s="25"/>
      <c r="H8" s="25"/>
      <c r="I8" s="25">
        <v>348200000</v>
      </c>
      <c r="J8" s="25">
        <v>343200000</v>
      </c>
      <c r="K8" s="25"/>
      <c r="L8" s="25"/>
      <c r="M8" s="25"/>
      <c r="N8" s="25">
        <v>5000000</v>
      </c>
      <c r="O8" s="25"/>
      <c r="P8" s="25"/>
      <c r="Q8" s="25"/>
      <c r="R8" s="25"/>
      <c r="S8" s="25"/>
    </row>
    <row r="9" ht="30" customHeight="1" spans="1:19">
      <c r="A9" s="12" t="s">
        <v>30</v>
      </c>
      <c r="B9" s="167"/>
      <c r="C9" s="168">
        <v>373025775.76</v>
      </c>
      <c r="D9" s="168">
        <v>373025775.76</v>
      </c>
      <c r="E9" s="168">
        <v>24825775.76</v>
      </c>
      <c r="F9" s="168"/>
      <c r="G9" s="168"/>
      <c r="H9" s="168"/>
      <c r="I9" s="168">
        <v>348200000</v>
      </c>
      <c r="J9" s="168">
        <v>343200000</v>
      </c>
      <c r="K9" s="168"/>
      <c r="L9" s="168"/>
      <c r="M9" s="168"/>
      <c r="N9" s="168">
        <v>5000000</v>
      </c>
      <c r="O9" s="168"/>
      <c r="P9" s="168"/>
      <c r="Q9" s="168"/>
      <c r="R9" s="168"/>
      <c r="S9" s="168"/>
    </row>
  </sheetData>
  <mergeCells count="21">
    <mergeCell ref="P1:S1"/>
    <mergeCell ref="A2:S2"/>
    <mergeCell ref="A3:G3"/>
    <mergeCell ref="P3:S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29"/>
  <sheetViews>
    <sheetView showZeros="0" topLeftCell="A12" workbookViewId="0">
      <selection activeCell="G11" sqref="G11"/>
    </sheetView>
  </sheetViews>
  <sheetFormatPr defaultColWidth="8.85185185185185" defaultRowHeight="15" customHeight="1"/>
  <cols>
    <col min="1" max="1" width="9.62962962962963" style="113" customWidth="1"/>
    <col min="2" max="2" width="9.47222222222222" style="113" customWidth="1"/>
    <col min="3" max="6" width="14.4722222222222" customWidth="1"/>
    <col min="7" max="7" width="12.6296296296296" customWidth="1"/>
    <col min="8" max="8" width="4.34259259259259" customWidth="1"/>
    <col min="9" max="9" width="7.28703703703704" customWidth="1"/>
    <col min="10" max="13" width="12.7685185185185" customWidth="1"/>
    <col min="14" max="14" width="5.76851851851852" customWidth="1"/>
    <col min="15" max="15" width="12.7685185185185" customWidth="1"/>
  </cols>
  <sheetData>
    <row r="1" ht="18.75" customHeight="1" spans="1:15">
      <c r="A1" s="159"/>
      <c r="B1" s="159"/>
      <c r="C1" s="160"/>
      <c r="D1" s="160"/>
      <c r="E1" s="160"/>
      <c r="F1" s="160"/>
      <c r="G1" s="160"/>
      <c r="H1" s="160"/>
      <c r="I1" s="160"/>
      <c r="J1" s="160"/>
      <c r="K1" s="160"/>
      <c r="L1" s="160"/>
      <c r="M1" s="160"/>
      <c r="N1" s="44" t="s">
        <v>47</v>
      </c>
      <c r="O1" s="44"/>
    </row>
    <row r="2" ht="36" customHeight="1" spans="1:15">
      <c r="A2" s="161" t="str">
        <f>"2025"&amp;"年部门支出预算表"</f>
        <v>2025年部门支出预算表</v>
      </c>
      <c r="B2" s="161"/>
      <c r="C2" s="161"/>
      <c r="D2" s="161"/>
      <c r="E2" s="161"/>
      <c r="F2" s="161"/>
      <c r="G2" s="161"/>
      <c r="H2" s="161"/>
      <c r="I2" s="161"/>
      <c r="J2" s="161"/>
      <c r="K2" s="161"/>
      <c r="L2" s="161"/>
      <c r="M2" s="161"/>
      <c r="N2" s="161"/>
      <c r="O2" s="161"/>
    </row>
    <row r="3" ht="18.75" customHeight="1" spans="1:15">
      <c r="A3" s="162" t="str">
        <f>"单位名称："&amp;"德宏州中医医院"</f>
        <v>单位名称：德宏州中医医院</v>
      </c>
      <c r="B3" s="162"/>
      <c r="C3" s="33"/>
      <c r="D3" s="33"/>
      <c r="E3" s="33"/>
      <c r="F3" s="33"/>
      <c r="G3" s="160"/>
      <c r="H3" s="160"/>
      <c r="I3" s="160"/>
      <c r="J3" s="160"/>
      <c r="K3" s="160"/>
      <c r="L3" s="160"/>
      <c r="M3" s="160"/>
      <c r="N3" s="44" t="s">
        <v>1</v>
      </c>
      <c r="O3" s="44"/>
    </row>
    <row r="4" ht="31.5" customHeight="1" spans="1:15">
      <c r="A4" s="163" t="s">
        <v>48</v>
      </c>
      <c r="B4" s="163" t="s">
        <v>49</v>
      </c>
      <c r="C4" s="163" t="s">
        <v>30</v>
      </c>
      <c r="D4" s="163" t="s">
        <v>34</v>
      </c>
      <c r="E4" s="163"/>
      <c r="F4" s="163"/>
      <c r="G4" s="163" t="s">
        <v>35</v>
      </c>
      <c r="H4" s="163" t="s">
        <v>36</v>
      </c>
      <c r="I4" s="163" t="s">
        <v>50</v>
      </c>
      <c r="J4" s="163" t="s">
        <v>51</v>
      </c>
      <c r="K4" s="163"/>
      <c r="L4" s="163"/>
      <c r="M4" s="163"/>
      <c r="N4" s="163"/>
      <c r="O4" s="163"/>
    </row>
    <row r="5" ht="37.3" customHeight="1" spans="1:15">
      <c r="A5" s="163"/>
      <c r="B5" s="163"/>
      <c r="C5" s="163"/>
      <c r="D5" s="163" t="s">
        <v>33</v>
      </c>
      <c r="E5" s="163" t="s">
        <v>52</v>
      </c>
      <c r="F5" s="163" t="s">
        <v>53</v>
      </c>
      <c r="G5" s="163"/>
      <c r="H5" s="163"/>
      <c r="I5" s="163"/>
      <c r="J5" s="163" t="s">
        <v>33</v>
      </c>
      <c r="K5" s="163" t="s">
        <v>54</v>
      </c>
      <c r="L5" s="163" t="s">
        <v>55</v>
      </c>
      <c r="M5" s="163" t="s">
        <v>56</v>
      </c>
      <c r="N5" s="163" t="s">
        <v>57</v>
      </c>
      <c r="O5" s="163" t="s">
        <v>58</v>
      </c>
    </row>
    <row r="6" ht="18.75" customHeight="1" spans="1:15">
      <c r="A6" s="164" t="s">
        <v>59</v>
      </c>
      <c r="B6" s="164" t="s">
        <v>60</v>
      </c>
      <c r="C6" s="164" t="s">
        <v>61</v>
      </c>
      <c r="D6" s="164" t="s">
        <v>62</v>
      </c>
      <c r="E6" s="164" t="s">
        <v>63</v>
      </c>
      <c r="F6" s="164" t="s">
        <v>64</v>
      </c>
      <c r="G6" s="164" t="s">
        <v>65</v>
      </c>
      <c r="H6" s="164" t="s">
        <v>66</v>
      </c>
      <c r="I6" s="164" t="s">
        <v>67</v>
      </c>
      <c r="J6" s="164" t="s">
        <v>68</v>
      </c>
      <c r="K6" s="164" t="s">
        <v>69</v>
      </c>
      <c r="L6" s="164" t="s">
        <v>70</v>
      </c>
      <c r="M6" s="164" t="s">
        <v>71</v>
      </c>
      <c r="N6" s="164" t="s">
        <v>72</v>
      </c>
      <c r="O6" s="164" t="s">
        <v>73</v>
      </c>
    </row>
    <row r="7" ht="52.5" customHeight="1" spans="1:15">
      <c r="A7" s="163" t="s">
        <v>74</v>
      </c>
      <c r="B7" s="163" t="s">
        <v>75</v>
      </c>
      <c r="C7" s="128">
        <v>264590.93</v>
      </c>
      <c r="D7" s="128">
        <v>264590.93</v>
      </c>
      <c r="E7" s="128">
        <v>264590.93</v>
      </c>
      <c r="F7" s="128"/>
      <c r="G7" s="128"/>
      <c r="H7" s="128"/>
      <c r="I7" s="128"/>
      <c r="J7" s="128"/>
      <c r="K7" s="128"/>
      <c r="L7" s="128"/>
      <c r="M7" s="128"/>
      <c r="N7" s="128"/>
      <c r="O7" s="128"/>
    </row>
    <row r="8" ht="52.5" customHeight="1" spans="1:15">
      <c r="A8" s="163" t="s">
        <v>76</v>
      </c>
      <c r="B8" s="163" t="s">
        <v>77</v>
      </c>
      <c r="C8" s="128"/>
      <c r="D8" s="128"/>
      <c r="E8" s="128"/>
      <c r="F8" s="128"/>
      <c r="G8" s="128"/>
      <c r="H8" s="128"/>
      <c r="I8" s="128"/>
      <c r="J8" s="128"/>
      <c r="K8" s="128"/>
      <c r="L8" s="128"/>
      <c r="M8" s="128"/>
      <c r="N8" s="128"/>
      <c r="O8" s="128"/>
    </row>
    <row r="9" ht="52.5" customHeight="1" spans="1:15">
      <c r="A9" s="163" t="s">
        <v>78</v>
      </c>
      <c r="B9" s="163" t="s">
        <v>79</v>
      </c>
      <c r="C9" s="128"/>
      <c r="D9" s="128"/>
      <c r="E9" s="128"/>
      <c r="F9" s="128"/>
      <c r="G9" s="128"/>
      <c r="H9" s="128"/>
      <c r="I9" s="128"/>
      <c r="J9" s="128"/>
      <c r="K9" s="128"/>
      <c r="L9" s="128"/>
      <c r="M9" s="128"/>
      <c r="N9" s="128"/>
      <c r="O9" s="128"/>
    </row>
    <row r="10" ht="52.5" customHeight="1" spans="1:15">
      <c r="A10" s="163" t="s">
        <v>80</v>
      </c>
      <c r="B10" s="163" t="s">
        <v>81</v>
      </c>
      <c r="C10" s="128">
        <v>264590.93</v>
      </c>
      <c r="D10" s="128">
        <v>264590.93</v>
      </c>
      <c r="E10" s="128">
        <v>264590.93</v>
      </c>
      <c r="F10" s="128"/>
      <c r="G10" s="128"/>
      <c r="H10" s="128"/>
      <c r="I10" s="128"/>
      <c r="J10" s="128"/>
      <c r="K10" s="128"/>
      <c r="L10" s="128"/>
      <c r="M10" s="128"/>
      <c r="N10" s="128"/>
      <c r="O10" s="128"/>
    </row>
    <row r="11" ht="67" customHeight="1" spans="1:15">
      <c r="A11" s="163" t="s">
        <v>82</v>
      </c>
      <c r="B11" s="163" t="s">
        <v>81</v>
      </c>
      <c r="C11" s="128">
        <v>264590.93</v>
      </c>
      <c r="D11" s="128">
        <v>264590.93</v>
      </c>
      <c r="E11" s="128">
        <v>264590.93</v>
      </c>
      <c r="F11" s="128"/>
      <c r="G11" s="128"/>
      <c r="H11" s="128"/>
      <c r="I11" s="128"/>
      <c r="J11" s="128"/>
      <c r="K11" s="128"/>
      <c r="L11" s="128"/>
      <c r="M11" s="128"/>
      <c r="N11" s="128"/>
      <c r="O11" s="128"/>
    </row>
    <row r="12" ht="52.5" customHeight="1" spans="1:15">
      <c r="A12" s="163" t="s">
        <v>83</v>
      </c>
      <c r="B12" s="163" t="s">
        <v>84</v>
      </c>
      <c r="C12" s="128">
        <v>323561184.83</v>
      </c>
      <c r="D12" s="128">
        <v>24561184.83</v>
      </c>
      <c r="E12" s="128">
        <v>23181184.83</v>
      </c>
      <c r="F12" s="128">
        <v>1380000</v>
      </c>
      <c r="G12" s="128"/>
      <c r="H12" s="128"/>
      <c r="I12" s="128"/>
      <c r="J12" s="128">
        <v>299000000</v>
      </c>
      <c r="K12" s="128">
        <v>294000000</v>
      </c>
      <c r="L12" s="128"/>
      <c r="M12" s="128"/>
      <c r="N12" s="128"/>
      <c r="O12" s="128">
        <v>5000000</v>
      </c>
    </row>
    <row r="13" ht="52.5" customHeight="1" spans="1:15">
      <c r="A13" s="163" t="s">
        <v>85</v>
      </c>
      <c r="B13" s="163" t="s">
        <v>86</v>
      </c>
      <c r="C13" s="128">
        <v>316036625</v>
      </c>
      <c r="D13" s="128">
        <v>20346625</v>
      </c>
      <c r="E13" s="128">
        <v>18966625</v>
      </c>
      <c r="F13" s="128">
        <v>1380000</v>
      </c>
      <c r="G13" s="128"/>
      <c r="H13" s="128"/>
      <c r="I13" s="128"/>
      <c r="J13" s="128">
        <v>295690000</v>
      </c>
      <c r="K13" s="128">
        <v>290690000</v>
      </c>
      <c r="L13" s="128"/>
      <c r="M13" s="128"/>
      <c r="N13" s="128"/>
      <c r="O13" s="128">
        <v>5000000</v>
      </c>
    </row>
    <row r="14" ht="52.5" customHeight="1" spans="1:15">
      <c r="A14" s="163" t="s">
        <v>87</v>
      </c>
      <c r="B14" s="163" t="s">
        <v>88</v>
      </c>
      <c r="C14" s="128">
        <v>316036625</v>
      </c>
      <c r="D14" s="128">
        <v>20346625</v>
      </c>
      <c r="E14" s="128">
        <v>18966625</v>
      </c>
      <c r="F14" s="128">
        <v>1380000</v>
      </c>
      <c r="G14" s="128"/>
      <c r="H14" s="128"/>
      <c r="I14" s="128"/>
      <c r="J14" s="128">
        <v>295690000</v>
      </c>
      <c r="K14" s="128">
        <v>290690000</v>
      </c>
      <c r="L14" s="128"/>
      <c r="M14" s="128"/>
      <c r="N14" s="128"/>
      <c r="O14" s="128">
        <v>5000000</v>
      </c>
    </row>
    <row r="15" ht="52.5" customHeight="1" spans="1:15">
      <c r="A15" s="163" t="s">
        <v>89</v>
      </c>
      <c r="B15" s="163" t="s">
        <v>90</v>
      </c>
      <c r="C15" s="128">
        <v>7524559.83</v>
      </c>
      <c r="D15" s="128">
        <v>4214559.83</v>
      </c>
      <c r="E15" s="128">
        <v>4214559.83</v>
      </c>
      <c r="F15" s="128"/>
      <c r="G15" s="128"/>
      <c r="H15" s="128"/>
      <c r="I15" s="128"/>
      <c r="J15" s="128">
        <v>3310000</v>
      </c>
      <c r="K15" s="128">
        <v>3310000</v>
      </c>
      <c r="L15" s="128"/>
      <c r="M15" s="128"/>
      <c r="N15" s="128"/>
      <c r="O15" s="128"/>
    </row>
    <row r="16" ht="52.5" customHeight="1" spans="1:15">
      <c r="A16" s="163" t="s">
        <v>91</v>
      </c>
      <c r="B16" s="163" t="s">
        <v>92</v>
      </c>
      <c r="C16" s="128"/>
      <c r="D16" s="128"/>
      <c r="E16" s="128"/>
      <c r="F16" s="128"/>
      <c r="G16" s="128"/>
      <c r="H16" s="128"/>
      <c r="I16" s="128"/>
      <c r="J16" s="128"/>
      <c r="K16" s="128"/>
      <c r="L16" s="128"/>
      <c r="M16" s="128"/>
      <c r="N16" s="128"/>
      <c r="O16" s="128"/>
    </row>
    <row r="17" ht="52.5" customHeight="1" spans="1:15">
      <c r="A17" s="163" t="s">
        <v>93</v>
      </c>
      <c r="B17" s="163" t="s">
        <v>94</v>
      </c>
      <c r="C17" s="128">
        <v>6296097.62</v>
      </c>
      <c r="D17" s="128">
        <v>2986097.62</v>
      </c>
      <c r="E17" s="128">
        <v>2986097.62</v>
      </c>
      <c r="F17" s="128"/>
      <c r="G17" s="128"/>
      <c r="H17" s="128"/>
      <c r="I17" s="128"/>
      <c r="J17" s="128">
        <v>3310000</v>
      </c>
      <c r="K17" s="128">
        <v>3310000</v>
      </c>
      <c r="L17" s="128"/>
      <c r="M17" s="128"/>
      <c r="N17" s="128"/>
      <c r="O17" s="128"/>
    </row>
    <row r="18" ht="52.5" customHeight="1" spans="1:15">
      <c r="A18" s="163" t="s">
        <v>95</v>
      </c>
      <c r="B18" s="163" t="s">
        <v>96</v>
      </c>
      <c r="C18" s="128">
        <v>943267.39</v>
      </c>
      <c r="D18" s="128">
        <v>943267.39</v>
      </c>
      <c r="E18" s="128">
        <v>943267.39</v>
      </c>
      <c r="F18" s="128"/>
      <c r="G18" s="128"/>
      <c r="H18" s="128"/>
      <c r="I18" s="128"/>
      <c r="J18" s="128"/>
      <c r="K18" s="128"/>
      <c r="L18" s="128"/>
      <c r="M18" s="128"/>
      <c r="N18" s="128"/>
      <c r="O18" s="128"/>
    </row>
    <row r="19" ht="52.5" customHeight="1" spans="1:15">
      <c r="A19" s="163" t="s">
        <v>97</v>
      </c>
      <c r="B19" s="163" t="s">
        <v>98</v>
      </c>
      <c r="C19" s="128">
        <v>285194.82</v>
      </c>
      <c r="D19" s="128">
        <v>285194.82</v>
      </c>
      <c r="E19" s="128">
        <v>285194.82</v>
      </c>
      <c r="F19" s="128"/>
      <c r="G19" s="128"/>
      <c r="H19" s="128"/>
      <c r="I19" s="128"/>
      <c r="J19" s="128"/>
      <c r="K19" s="128"/>
      <c r="L19" s="128"/>
      <c r="M19" s="128"/>
      <c r="N19" s="128"/>
      <c r="O19" s="128"/>
    </row>
    <row r="20" ht="52.5" customHeight="1" spans="1:15">
      <c r="A20" s="163" t="s">
        <v>99</v>
      </c>
      <c r="B20" s="163" t="s">
        <v>100</v>
      </c>
      <c r="C20" s="128">
        <v>9200000</v>
      </c>
      <c r="D20" s="128"/>
      <c r="E20" s="128"/>
      <c r="F20" s="128"/>
      <c r="G20" s="128"/>
      <c r="H20" s="128"/>
      <c r="I20" s="128"/>
      <c r="J20" s="128">
        <v>9200000</v>
      </c>
      <c r="K20" s="128">
        <v>9200000</v>
      </c>
      <c r="L20" s="128"/>
      <c r="M20" s="128"/>
      <c r="N20" s="128"/>
      <c r="O20" s="128"/>
    </row>
    <row r="21" ht="52.5" customHeight="1" spans="1:15">
      <c r="A21" s="163" t="s">
        <v>101</v>
      </c>
      <c r="B21" s="163" t="s">
        <v>102</v>
      </c>
      <c r="C21" s="128">
        <v>9200000</v>
      </c>
      <c r="D21" s="128"/>
      <c r="E21" s="128"/>
      <c r="F21" s="128"/>
      <c r="G21" s="128"/>
      <c r="H21" s="128"/>
      <c r="I21" s="128"/>
      <c r="J21" s="128">
        <v>9200000</v>
      </c>
      <c r="K21" s="128">
        <v>9200000</v>
      </c>
      <c r="L21" s="128"/>
      <c r="M21" s="128"/>
      <c r="N21" s="128"/>
      <c r="O21" s="128"/>
    </row>
    <row r="22" ht="52.5" customHeight="1" spans="1:15">
      <c r="A22" s="163" t="s">
        <v>103</v>
      </c>
      <c r="B22" s="163" t="s">
        <v>104</v>
      </c>
      <c r="C22" s="128">
        <v>9200000</v>
      </c>
      <c r="D22" s="128"/>
      <c r="E22" s="128"/>
      <c r="F22" s="128"/>
      <c r="G22" s="128"/>
      <c r="H22" s="128"/>
      <c r="I22" s="128"/>
      <c r="J22" s="128">
        <v>9200000</v>
      </c>
      <c r="K22" s="128">
        <v>9200000</v>
      </c>
      <c r="L22" s="128"/>
      <c r="M22" s="128"/>
      <c r="N22" s="128"/>
      <c r="O22" s="128"/>
    </row>
    <row r="23" ht="52.5" customHeight="1" spans="1:15">
      <c r="A23" s="163" t="s">
        <v>105</v>
      </c>
      <c r="B23" s="163" t="s">
        <v>58</v>
      </c>
      <c r="C23" s="128"/>
      <c r="D23" s="128"/>
      <c r="E23" s="128"/>
      <c r="F23" s="128"/>
      <c r="G23" s="128"/>
      <c r="H23" s="128"/>
      <c r="I23" s="128"/>
      <c r="J23" s="128"/>
      <c r="K23" s="128"/>
      <c r="L23" s="128"/>
      <c r="M23" s="128"/>
      <c r="N23" s="128"/>
      <c r="O23" s="128"/>
    </row>
    <row r="24" ht="52.5" customHeight="1" spans="1:15">
      <c r="A24" s="163" t="s">
        <v>106</v>
      </c>
      <c r="B24" s="163" t="s">
        <v>107</v>
      </c>
      <c r="C24" s="128"/>
      <c r="D24" s="128"/>
      <c r="E24" s="128"/>
      <c r="F24" s="128"/>
      <c r="G24" s="128"/>
      <c r="H24" s="128"/>
      <c r="I24" s="128"/>
      <c r="J24" s="128"/>
      <c r="K24" s="128"/>
      <c r="L24" s="128"/>
      <c r="M24" s="128"/>
      <c r="N24" s="128"/>
      <c r="O24" s="128"/>
    </row>
    <row r="25" ht="52.5" customHeight="1" spans="1:15">
      <c r="A25" s="163" t="s">
        <v>108</v>
      </c>
      <c r="B25" s="163" t="s">
        <v>109</v>
      </c>
      <c r="C25" s="128"/>
      <c r="D25" s="128"/>
      <c r="E25" s="128"/>
      <c r="F25" s="128"/>
      <c r="G25" s="128"/>
      <c r="H25" s="128"/>
      <c r="I25" s="128"/>
      <c r="J25" s="128"/>
      <c r="K25" s="128"/>
      <c r="L25" s="128"/>
      <c r="M25" s="128"/>
      <c r="N25" s="128"/>
      <c r="O25" s="128"/>
    </row>
    <row r="26" ht="52.5" customHeight="1" spans="1:15">
      <c r="A26" s="163" t="s">
        <v>110</v>
      </c>
      <c r="B26" s="163" t="s">
        <v>111</v>
      </c>
      <c r="C26" s="128">
        <v>40000000</v>
      </c>
      <c r="D26" s="128"/>
      <c r="E26" s="128"/>
      <c r="F26" s="128"/>
      <c r="G26" s="128"/>
      <c r="H26" s="128"/>
      <c r="I26" s="128"/>
      <c r="J26" s="128">
        <v>40000000</v>
      </c>
      <c r="K26" s="128">
        <v>40000000</v>
      </c>
      <c r="L26" s="128"/>
      <c r="M26" s="128"/>
      <c r="N26" s="128"/>
      <c r="O26" s="128"/>
    </row>
    <row r="27" ht="52.5" customHeight="1" spans="1:15">
      <c r="A27" s="163" t="s">
        <v>112</v>
      </c>
      <c r="B27" s="163" t="s">
        <v>113</v>
      </c>
      <c r="C27" s="128">
        <v>40000000</v>
      </c>
      <c r="D27" s="128"/>
      <c r="E27" s="128"/>
      <c r="F27" s="128"/>
      <c r="G27" s="128"/>
      <c r="H27" s="128"/>
      <c r="I27" s="128"/>
      <c r="J27" s="128">
        <v>40000000</v>
      </c>
      <c r="K27" s="128">
        <v>40000000</v>
      </c>
      <c r="L27" s="128"/>
      <c r="M27" s="128"/>
      <c r="N27" s="128"/>
      <c r="O27" s="128"/>
    </row>
    <row r="28" ht="52.5" customHeight="1" spans="1:15">
      <c r="A28" s="163" t="s">
        <v>114</v>
      </c>
      <c r="B28" s="163" t="s">
        <v>115</v>
      </c>
      <c r="C28" s="128">
        <v>40000000</v>
      </c>
      <c r="D28" s="128"/>
      <c r="E28" s="128"/>
      <c r="F28" s="128"/>
      <c r="G28" s="128"/>
      <c r="H28" s="128"/>
      <c r="I28" s="128"/>
      <c r="J28" s="128">
        <v>40000000</v>
      </c>
      <c r="K28" s="128">
        <v>40000000</v>
      </c>
      <c r="L28" s="128"/>
      <c r="M28" s="128"/>
      <c r="N28" s="128"/>
      <c r="O28" s="128"/>
    </row>
    <row r="29" ht="30" customHeight="1" spans="1:15">
      <c r="A29" s="164" t="s">
        <v>30</v>
      </c>
      <c r="B29" s="164"/>
      <c r="C29" s="128">
        <v>373025775.76</v>
      </c>
      <c r="D29" s="128">
        <v>24825775.76</v>
      </c>
      <c r="E29" s="128">
        <v>23445775.76</v>
      </c>
      <c r="F29" s="128">
        <v>1380000</v>
      </c>
      <c r="G29" s="128"/>
      <c r="H29" s="128"/>
      <c r="I29" s="128"/>
      <c r="J29" s="128">
        <v>348200000</v>
      </c>
      <c r="K29" s="128">
        <v>343200000</v>
      </c>
      <c r="L29" s="128"/>
      <c r="M29" s="128"/>
      <c r="N29" s="128"/>
      <c r="O29" s="128">
        <v>5000000</v>
      </c>
    </row>
  </sheetData>
  <mergeCells count="13">
    <mergeCell ref="N1:O1"/>
    <mergeCell ref="A2:O2"/>
    <mergeCell ref="A3:F3"/>
    <mergeCell ref="N3:O3"/>
    <mergeCell ref="D4:F4"/>
    <mergeCell ref="J4:O4"/>
    <mergeCell ref="A29:B29"/>
    <mergeCell ref="A4:A5"/>
    <mergeCell ref="B4:B5"/>
    <mergeCell ref="C4:C5"/>
    <mergeCell ref="G4:G5"/>
    <mergeCell ref="H4:H5"/>
    <mergeCell ref="I4:I5"/>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topLeftCell="A3" workbookViewId="0">
      <selection activeCell="G18" sqref="G18"/>
    </sheetView>
  </sheetViews>
  <sheetFormatPr defaultColWidth="9.13888888888889" defaultRowHeight="14.25" customHeight="1" outlineLevelCol="3"/>
  <cols>
    <col min="1" max="1" width="32.7685185185185" customWidth="1"/>
    <col min="2" max="2" width="23.9166666666667" style="113" customWidth="1"/>
    <col min="3" max="3" width="35.4722222222222" customWidth="1"/>
    <col min="4" max="4" width="36.4166666666667" customWidth="1"/>
  </cols>
  <sheetData>
    <row r="1" ht="17.25" customHeight="1" spans="1:4">
      <c r="A1" s="47"/>
      <c r="B1" s="151"/>
      <c r="C1" s="47"/>
      <c r="D1" s="82" t="s">
        <v>116</v>
      </c>
    </row>
    <row r="2" ht="30.75" customHeight="1" spans="1:4">
      <c r="A2" s="152" t="str">
        <f>"2025"&amp;"年部门财政拨款收支预算总表"</f>
        <v>2025年部门财政拨款收支预算总表</v>
      </c>
      <c r="B2" s="152"/>
      <c r="C2" s="152"/>
      <c r="D2" s="152"/>
    </row>
    <row r="3" ht="18.75" customHeight="1" spans="1:4">
      <c r="A3" s="33" t="str">
        <f>"单位名称："&amp;"德宏州中医医院"</f>
        <v>单位名称：德宏州中医医院</v>
      </c>
      <c r="B3" s="153"/>
      <c r="C3" s="153"/>
      <c r="D3" s="83" t="s">
        <v>1</v>
      </c>
    </row>
    <row r="4" ht="19.5" customHeight="1" spans="1:4">
      <c r="A4" s="12" t="s">
        <v>117</v>
      </c>
      <c r="B4" s="14"/>
      <c r="C4" s="12" t="s">
        <v>118</v>
      </c>
      <c r="D4" s="14"/>
    </row>
    <row r="5" ht="21.75" customHeight="1" spans="1:4">
      <c r="A5" s="70" t="s">
        <v>119</v>
      </c>
      <c r="B5" s="11" t="s">
        <v>5</v>
      </c>
      <c r="C5" s="70" t="s">
        <v>120</v>
      </c>
      <c r="D5" s="11" t="s">
        <v>5</v>
      </c>
    </row>
    <row r="6" ht="17.25" customHeight="1" spans="1:4">
      <c r="A6" s="71"/>
      <c r="B6" s="18"/>
      <c r="C6" s="71"/>
      <c r="D6" s="18"/>
    </row>
    <row r="7" ht="19.5" customHeight="1" spans="1:4">
      <c r="A7" s="78" t="s">
        <v>121</v>
      </c>
      <c r="B7" s="24">
        <v>24825775.76</v>
      </c>
      <c r="C7" s="78" t="s">
        <v>122</v>
      </c>
      <c r="D7" s="24">
        <v>24825775.76</v>
      </c>
    </row>
    <row r="8" ht="19.5" customHeight="1" spans="1:4">
      <c r="A8" s="78" t="s">
        <v>123</v>
      </c>
      <c r="B8" s="24">
        <v>24825775.76</v>
      </c>
      <c r="C8" s="154" t="s">
        <v>124</v>
      </c>
      <c r="D8" s="24"/>
    </row>
    <row r="9" ht="19.5" customHeight="1" spans="1:4">
      <c r="A9" s="155" t="s">
        <v>125</v>
      </c>
      <c r="B9" s="24"/>
      <c r="C9" s="154" t="s">
        <v>126</v>
      </c>
      <c r="D9" s="24"/>
    </row>
    <row r="10" ht="19.5" customHeight="1" spans="1:4">
      <c r="A10" s="155" t="s">
        <v>127</v>
      </c>
      <c r="B10" s="24"/>
      <c r="C10" s="154" t="s">
        <v>128</v>
      </c>
      <c r="D10" s="24"/>
    </row>
    <row r="11" ht="19.5" customHeight="1" spans="1:4">
      <c r="A11" s="155" t="s">
        <v>129</v>
      </c>
      <c r="B11" s="24"/>
      <c r="C11" s="154" t="s">
        <v>130</v>
      </c>
      <c r="D11" s="24"/>
    </row>
    <row r="12" ht="19.5" customHeight="1" spans="1:4">
      <c r="A12" s="155" t="s">
        <v>123</v>
      </c>
      <c r="B12" s="24"/>
      <c r="C12" s="154" t="s">
        <v>131</v>
      </c>
      <c r="D12" s="24"/>
    </row>
    <row r="13" ht="19.5" customHeight="1" spans="1:4">
      <c r="A13" s="155" t="s">
        <v>125</v>
      </c>
      <c r="B13" s="24"/>
      <c r="C13" s="154" t="s">
        <v>132</v>
      </c>
      <c r="D13" s="24"/>
    </row>
    <row r="14" ht="19.5" customHeight="1" spans="1:4">
      <c r="A14" s="155" t="s">
        <v>127</v>
      </c>
      <c r="B14" s="24"/>
      <c r="C14" s="154" t="s">
        <v>133</v>
      </c>
      <c r="D14" s="24"/>
    </row>
    <row r="15" ht="19.5" customHeight="1" spans="1:4">
      <c r="A15" s="156"/>
      <c r="B15" s="24"/>
      <c r="C15" s="154" t="s">
        <v>134</v>
      </c>
      <c r="D15" s="24">
        <v>264590.93</v>
      </c>
    </row>
    <row r="16" ht="19.5" customHeight="1" spans="1:4">
      <c r="A16" s="156"/>
      <c r="B16" s="24"/>
      <c r="C16" s="154" t="s">
        <v>135</v>
      </c>
      <c r="D16" s="24">
        <v>24561184.83</v>
      </c>
    </row>
    <row r="17" ht="19.5" customHeight="1" spans="1:4">
      <c r="A17" s="156"/>
      <c r="B17" s="24"/>
      <c r="C17" s="154" t="s">
        <v>136</v>
      </c>
      <c r="D17" s="24"/>
    </row>
    <row r="18" ht="19.5" customHeight="1" spans="1:4">
      <c r="A18" s="156"/>
      <c r="B18" s="24"/>
      <c r="C18" s="154" t="s">
        <v>137</v>
      </c>
      <c r="D18" s="24"/>
    </row>
    <row r="19" ht="19.5" customHeight="1" spans="1:4">
      <c r="A19" s="156"/>
      <c r="B19" s="24"/>
      <c r="C19" s="154" t="s">
        <v>138</v>
      </c>
      <c r="D19" s="24"/>
    </row>
    <row r="20" ht="19.5" customHeight="1" spans="1:4">
      <c r="A20" s="78"/>
      <c r="B20" s="24"/>
      <c r="C20" s="154" t="s">
        <v>139</v>
      </c>
      <c r="D20" s="24"/>
    </row>
    <row r="21" ht="19.5" customHeight="1" spans="1:4">
      <c r="A21" s="78"/>
      <c r="B21" s="24"/>
      <c r="C21" s="78" t="s">
        <v>140</v>
      </c>
      <c r="D21" s="24"/>
    </row>
    <row r="22" ht="19.5" customHeight="1" spans="1:4">
      <c r="A22" s="78"/>
      <c r="B22" s="24"/>
      <c r="C22" s="78" t="s">
        <v>141</v>
      </c>
      <c r="D22" s="24"/>
    </row>
    <row r="23" ht="19.5" customHeight="1" spans="1:4">
      <c r="A23" s="78"/>
      <c r="B23" s="24"/>
      <c r="C23" s="78" t="s">
        <v>142</v>
      </c>
      <c r="D23" s="24"/>
    </row>
    <row r="24" ht="19.5" customHeight="1" spans="1:4">
      <c r="A24" s="78"/>
      <c r="B24" s="24"/>
      <c r="C24" s="78" t="s">
        <v>143</v>
      </c>
      <c r="D24" s="24"/>
    </row>
    <row r="25" ht="19.5" customHeight="1" spans="1:4">
      <c r="A25" s="78"/>
      <c r="B25" s="24"/>
      <c r="C25" s="78" t="s">
        <v>144</v>
      </c>
      <c r="D25" s="24"/>
    </row>
    <row r="26" ht="19.5" customHeight="1" spans="1:4">
      <c r="A26" s="154"/>
      <c r="B26" s="24"/>
      <c r="C26" s="78" t="s">
        <v>145</v>
      </c>
      <c r="D26" s="24"/>
    </row>
    <row r="27" ht="19.5" customHeight="1" spans="1:4">
      <c r="A27" s="78"/>
      <c r="B27" s="24"/>
      <c r="C27" s="78" t="s">
        <v>146</v>
      </c>
      <c r="D27" s="24"/>
    </row>
    <row r="28" customHeight="1" spans="1:4">
      <c r="A28" s="78"/>
      <c r="B28" s="24"/>
      <c r="C28" s="155" t="s">
        <v>147</v>
      </c>
      <c r="D28" s="24"/>
    </row>
    <row r="29" ht="19.5" customHeight="1" spans="1:4">
      <c r="A29" s="78"/>
      <c r="B29" s="24"/>
      <c r="C29" s="78" t="s">
        <v>148</v>
      </c>
      <c r="D29" s="24"/>
    </row>
    <row r="30" ht="19.5" customHeight="1" spans="1:4">
      <c r="A30" s="154"/>
      <c r="B30" s="24"/>
      <c r="C30" s="78" t="s">
        <v>149</v>
      </c>
      <c r="D30" s="24"/>
    </row>
    <row r="31" ht="18" customHeight="1" spans="1:4">
      <c r="A31" s="154"/>
      <c r="B31" s="24"/>
      <c r="C31" s="78" t="s">
        <v>150</v>
      </c>
      <c r="D31" s="24"/>
    </row>
    <row r="32" ht="18" customHeight="1" spans="1:4">
      <c r="A32" s="154"/>
      <c r="B32" s="24"/>
      <c r="C32" s="155" t="s">
        <v>151</v>
      </c>
      <c r="D32" s="24"/>
    </row>
    <row r="33" ht="18" customHeight="1" spans="1:4">
      <c r="A33" s="154"/>
      <c r="B33" s="24"/>
      <c r="C33" s="155" t="s">
        <v>152</v>
      </c>
      <c r="D33" s="24"/>
    </row>
    <row r="34" ht="19.5" customHeight="1" spans="1:4">
      <c r="A34" s="154"/>
      <c r="B34" s="157"/>
      <c r="C34" s="78" t="s">
        <v>153</v>
      </c>
      <c r="D34" s="157"/>
    </row>
    <row r="35" ht="19.5" customHeight="1" spans="1:4">
      <c r="A35" s="154"/>
      <c r="B35" s="24"/>
      <c r="C35" s="78" t="s">
        <v>154</v>
      </c>
      <c r="D35" s="24"/>
    </row>
    <row r="36" ht="19.5" customHeight="1" spans="1:4">
      <c r="A36" s="158" t="s">
        <v>24</v>
      </c>
      <c r="B36" s="24">
        <v>24825775.76</v>
      </c>
      <c r="C36" s="158" t="s">
        <v>25</v>
      </c>
      <c r="D36" s="24">
        <v>24825775.76</v>
      </c>
    </row>
  </sheetData>
  <mergeCells count="8">
    <mergeCell ref="A2:D2"/>
    <mergeCell ref="A3:B3"/>
    <mergeCell ref="A4:B4"/>
    <mergeCell ref="C4:D4"/>
    <mergeCell ref="A5:A6"/>
    <mergeCell ref="B5:B6"/>
    <mergeCell ref="C5:C6"/>
    <mergeCell ref="D5:D6"/>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17"/>
  <sheetViews>
    <sheetView showZeros="0" workbookViewId="0">
      <selection activeCell="B18" sqref="B18"/>
    </sheetView>
  </sheetViews>
  <sheetFormatPr defaultColWidth="10.287037037037" defaultRowHeight="15" customHeight="1" outlineLevelCol="6"/>
  <cols>
    <col min="1" max="1" width="26.3425925925926" customWidth="1"/>
    <col min="2" max="2" width="24.6296296296296" customWidth="1"/>
    <col min="3" max="7" width="19.287037037037" customWidth="1"/>
  </cols>
  <sheetData>
    <row r="1" ht="18.75" customHeight="1" spans="1:7">
      <c r="A1" s="145"/>
      <c r="B1" s="145"/>
      <c r="C1" s="145"/>
      <c r="D1" s="145"/>
      <c r="E1" s="145"/>
      <c r="F1" s="145"/>
      <c r="G1" s="146" t="s">
        <v>155</v>
      </c>
    </row>
    <row r="2" ht="33" customHeight="1" spans="1:7">
      <c r="A2" s="147" t="str">
        <f>"2025"&amp;"年一般公共预算支出预算表（按功能科目分类）"</f>
        <v>2025年一般公共预算支出预算表（按功能科目分类）</v>
      </c>
      <c r="B2" s="147"/>
      <c r="C2" s="147"/>
      <c r="D2" s="147"/>
      <c r="E2" s="147"/>
      <c r="F2" s="147"/>
      <c r="G2" s="147"/>
    </row>
    <row r="3" ht="18.75" customHeight="1" spans="1:7">
      <c r="A3" s="148" t="str">
        <f>"单位名称："&amp;"德宏州中医医院"</f>
        <v>单位名称：德宏州中医医院</v>
      </c>
      <c r="B3" s="148"/>
      <c r="C3" s="145"/>
      <c r="D3" s="145"/>
      <c r="E3" s="145"/>
      <c r="F3" s="145"/>
      <c r="G3" s="146" t="s">
        <v>1</v>
      </c>
    </row>
    <row r="4" ht="18.75" customHeight="1" spans="1:7">
      <c r="A4" s="149" t="s">
        <v>156</v>
      </c>
      <c r="B4" s="149"/>
      <c r="C4" s="149" t="s">
        <v>30</v>
      </c>
      <c r="D4" s="149" t="s">
        <v>52</v>
      </c>
      <c r="E4" s="149"/>
      <c r="F4" s="149"/>
      <c r="G4" s="149" t="s">
        <v>53</v>
      </c>
    </row>
    <row r="5" ht="18.75" customHeight="1" spans="1:7">
      <c r="A5" s="149" t="s">
        <v>48</v>
      </c>
      <c r="B5" s="149" t="s">
        <v>49</v>
      </c>
      <c r="C5" s="149"/>
      <c r="D5" s="149" t="s">
        <v>33</v>
      </c>
      <c r="E5" s="149" t="s">
        <v>157</v>
      </c>
      <c r="F5" s="149" t="s">
        <v>158</v>
      </c>
      <c r="G5" s="149"/>
    </row>
    <row r="6" ht="18.75" customHeight="1" spans="1:7">
      <c r="A6" s="149" t="s">
        <v>59</v>
      </c>
      <c r="B6" s="149" t="s">
        <v>60</v>
      </c>
      <c r="C6" s="149" t="s">
        <v>61</v>
      </c>
      <c r="D6" s="149" t="s">
        <v>62</v>
      </c>
      <c r="E6" s="149" t="s">
        <v>63</v>
      </c>
      <c r="F6" s="149" t="s">
        <v>64</v>
      </c>
      <c r="G6" s="149" t="s">
        <v>65</v>
      </c>
    </row>
    <row r="7" ht="18.75" customHeight="1" spans="1:7">
      <c r="A7" s="149" t="s">
        <v>74</v>
      </c>
      <c r="B7" s="149" t="s">
        <v>75</v>
      </c>
      <c r="C7" s="150">
        <v>264590.93</v>
      </c>
      <c r="D7" s="150">
        <v>264590.93</v>
      </c>
      <c r="E7" s="150">
        <v>264590.93</v>
      </c>
      <c r="F7" s="150"/>
      <c r="G7" s="150"/>
    </row>
    <row r="8" ht="18.75" customHeight="1" outlineLevel="1" spans="1:7">
      <c r="A8" s="149" t="s">
        <v>80</v>
      </c>
      <c r="B8" s="149" t="s">
        <v>81</v>
      </c>
      <c r="C8" s="150">
        <v>264590.93</v>
      </c>
      <c r="D8" s="150">
        <v>264590.93</v>
      </c>
      <c r="E8" s="150">
        <v>264590.93</v>
      </c>
      <c r="F8" s="150"/>
      <c r="G8" s="150"/>
    </row>
    <row r="9" ht="18.75" customHeight="1" outlineLevel="2" spans="1:7">
      <c r="A9" s="149" t="s">
        <v>82</v>
      </c>
      <c r="B9" s="149" t="s">
        <v>81</v>
      </c>
      <c r="C9" s="150">
        <v>264590.93</v>
      </c>
      <c r="D9" s="150">
        <v>264590.93</v>
      </c>
      <c r="E9" s="150">
        <v>264590.93</v>
      </c>
      <c r="F9" s="150"/>
      <c r="G9" s="150"/>
    </row>
    <row r="10" ht="18.75" customHeight="1" spans="1:7">
      <c r="A10" s="149" t="s">
        <v>83</v>
      </c>
      <c r="B10" s="149" t="s">
        <v>84</v>
      </c>
      <c r="C10" s="150">
        <v>24561184.83</v>
      </c>
      <c r="D10" s="150">
        <v>23181184.83</v>
      </c>
      <c r="E10" s="150">
        <v>22414559.83</v>
      </c>
      <c r="F10" s="150">
        <v>766625</v>
      </c>
      <c r="G10" s="150">
        <v>1380000</v>
      </c>
    </row>
    <row r="11" ht="18.75" customHeight="1" outlineLevel="1" spans="1:7">
      <c r="A11" s="149" t="s">
        <v>85</v>
      </c>
      <c r="B11" s="149" t="s">
        <v>86</v>
      </c>
      <c r="C11" s="150">
        <v>20346625</v>
      </c>
      <c r="D11" s="150">
        <v>18966625</v>
      </c>
      <c r="E11" s="150">
        <v>18200000</v>
      </c>
      <c r="F11" s="150">
        <v>766625</v>
      </c>
      <c r="G11" s="150">
        <v>1380000</v>
      </c>
    </row>
    <row r="12" ht="18.75" customHeight="1" outlineLevel="2" spans="1:7">
      <c r="A12" s="149" t="s">
        <v>87</v>
      </c>
      <c r="B12" s="149" t="s">
        <v>88</v>
      </c>
      <c r="C12" s="150">
        <v>20346625</v>
      </c>
      <c r="D12" s="150">
        <v>18966625</v>
      </c>
      <c r="E12" s="150">
        <v>18200000</v>
      </c>
      <c r="F12" s="150">
        <v>766625</v>
      </c>
      <c r="G12" s="150">
        <v>1380000</v>
      </c>
    </row>
    <row r="13" ht="18.75" customHeight="1" outlineLevel="1" spans="1:7">
      <c r="A13" s="149" t="s">
        <v>89</v>
      </c>
      <c r="B13" s="149" t="s">
        <v>90</v>
      </c>
      <c r="C13" s="150">
        <v>4214559.83</v>
      </c>
      <c r="D13" s="150">
        <v>4214559.83</v>
      </c>
      <c r="E13" s="150">
        <v>4214559.83</v>
      </c>
      <c r="F13" s="150"/>
      <c r="G13" s="150"/>
    </row>
    <row r="14" ht="18.75" customHeight="1" outlineLevel="2" spans="1:7">
      <c r="A14" s="149" t="s">
        <v>93</v>
      </c>
      <c r="B14" s="149" t="s">
        <v>94</v>
      </c>
      <c r="C14" s="150">
        <v>2986097.62</v>
      </c>
      <c r="D14" s="150">
        <v>2986097.62</v>
      </c>
      <c r="E14" s="150">
        <v>2986097.62</v>
      </c>
      <c r="F14" s="150"/>
      <c r="G14" s="150"/>
    </row>
    <row r="15" ht="18.75" customHeight="1" outlineLevel="2" spans="1:7">
      <c r="A15" s="149" t="s">
        <v>95</v>
      </c>
      <c r="B15" s="149" t="s">
        <v>96</v>
      </c>
      <c r="C15" s="150">
        <v>943267.39</v>
      </c>
      <c r="D15" s="150">
        <v>943267.39</v>
      </c>
      <c r="E15" s="150">
        <v>943267.39</v>
      </c>
      <c r="F15" s="150"/>
      <c r="G15" s="150"/>
    </row>
    <row r="16" ht="30" customHeight="1" outlineLevel="2" spans="1:7">
      <c r="A16" s="149" t="s">
        <v>97</v>
      </c>
      <c r="B16" s="149" t="s">
        <v>98</v>
      </c>
      <c r="C16" s="150">
        <v>285194.82</v>
      </c>
      <c r="D16" s="150">
        <v>285194.82</v>
      </c>
      <c r="E16" s="150">
        <v>285194.82</v>
      </c>
      <c r="F16" s="150"/>
      <c r="G16" s="150"/>
    </row>
    <row r="17" ht="18.75" customHeight="1" spans="1:7">
      <c r="A17" s="149" t="s">
        <v>30</v>
      </c>
      <c r="B17" s="149"/>
      <c r="C17" s="150">
        <v>24825775.76</v>
      </c>
      <c r="D17" s="150">
        <v>23445775.76</v>
      </c>
      <c r="E17" s="150">
        <v>22679150.76</v>
      </c>
      <c r="F17" s="150">
        <v>766625</v>
      </c>
      <c r="G17" s="150">
        <v>1380000</v>
      </c>
    </row>
  </sheetData>
  <mergeCells count="7">
    <mergeCell ref="A2:G2"/>
    <mergeCell ref="A3:C3"/>
    <mergeCell ref="A4:B4"/>
    <mergeCell ref="D4:F4"/>
    <mergeCell ref="A17:B17"/>
    <mergeCell ref="C4:C5"/>
    <mergeCell ref="G4:G5"/>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8"/>
  <sheetViews>
    <sheetView showZeros="0" workbookViewId="0">
      <selection activeCell="A9" sqref="A9"/>
    </sheetView>
  </sheetViews>
  <sheetFormatPr defaultColWidth="9.13888888888889" defaultRowHeight="14.25" customHeight="1" outlineLevelRow="7" outlineLevelCol="5"/>
  <cols>
    <col min="1" max="1" width="28.2037037037037" customWidth="1"/>
    <col min="2" max="2" width="18.3425925925926" customWidth="1"/>
    <col min="3" max="3" width="17.287037037037" customWidth="1"/>
    <col min="4" max="4" width="21.6296296296296" customWidth="1"/>
    <col min="5" max="5" width="19.7685185185185" customWidth="1"/>
    <col min="6" max="6" width="18.712962962963" customWidth="1"/>
  </cols>
  <sheetData>
    <row r="1" customHeight="1" spans="1:6">
      <c r="A1" s="135"/>
      <c r="B1" s="135"/>
      <c r="C1" s="136"/>
      <c r="D1" s="1"/>
      <c r="E1" s="1"/>
      <c r="F1" s="137" t="s">
        <v>159</v>
      </c>
    </row>
    <row r="2" ht="33.75" customHeight="1" spans="1:6">
      <c r="A2" s="138" t="str">
        <f>"2025"&amp;"年一般公共预算“三公”经费支出预算表"</f>
        <v>2025年一般公共预算“三公”经费支出预算表</v>
      </c>
      <c r="B2" s="138"/>
      <c r="C2" s="138"/>
      <c r="D2" s="138"/>
      <c r="E2" s="138"/>
      <c r="F2" s="138"/>
    </row>
    <row r="3" ht="21.75" customHeight="1" spans="1:6">
      <c r="A3" s="139" t="str">
        <f>"单位名称："&amp;"德宏州中医医院"</f>
        <v>单位名称：德宏州中医医院</v>
      </c>
      <c r="B3" s="135"/>
      <c r="C3" s="136"/>
      <c r="D3" s="3"/>
      <c r="E3" s="1"/>
      <c r="F3" s="137" t="s">
        <v>27</v>
      </c>
    </row>
    <row r="4" ht="19.5" customHeight="1" spans="1:6">
      <c r="A4" s="11" t="s">
        <v>160</v>
      </c>
      <c r="B4" s="70" t="s">
        <v>161</v>
      </c>
      <c r="C4" s="12" t="s">
        <v>162</v>
      </c>
      <c r="D4" s="13"/>
      <c r="E4" s="14"/>
      <c r="F4" s="70" t="s">
        <v>163</v>
      </c>
    </row>
    <row r="5" ht="19.5" customHeight="1" spans="1:6">
      <c r="A5" s="18"/>
      <c r="B5" s="71"/>
      <c r="C5" s="37" t="s">
        <v>33</v>
      </c>
      <c r="D5" s="37" t="s">
        <v>164</v>
      </c>
      <c r="E5" s="37" t="s">
        <v>165</v>
      </c>
      <c r="F5" s="71"/>
    </row>
    <row r="6" ht="18.75" customHeight="1" spans="1:6">
      <c r="A6" s="140">
        <v>1</v>
      </c>
      <c r="B6" s="140">
        <v>2</v>
      </c>
      <c r="C6" s="141">
        <v>3</v>
      </c>
      <c r="D6" s="140">
        <v>4</v>
      </c>
      <c r="E6" s="140">
        <v>5</v>
      </c>
      <c r="F6" s="140">
        <v>6</v>
      </c>
    </row>
    <row r="7" ht="24.75" customHeight="1" spans="1:6">
      <c r="A7" s="142"/>
      <c r="B7" s="142"/>
      <c r="C7" s="143"/>
      <c r="D7" s="142"/>
      <c r="E7" s="142"/>
      <c r="F7" s="142"/>
    </row>
    <row r="8" customHeight="1" spans="1:1">
      <c r="A8" s="144" t="s">
        <v>166</v>
      </c>
    </row>
  </sheetData>
  <mergeCells count="6">
    <mergeCell ref="A2:F2"/>
    <mergeCell ref="A3:D3"/>
    <mergeCell ref="C4:E4"/>
    <mergeCell ref="A4:A5"/>
    <mergeCell ref="B4:B5"/>
    <mergeCell ref="F4:F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48"/>
  <sheetViews>
    <sheetView showZeros="0" workbookViewId="0">
      <selection activeCell="A49" sqref="A49"/>
    </sheetView>
  </sheetViews>
  <sheetFormatPr defaultColWidth="10.287037037037" defaultRowHeight="15" customHeight="1"/>
  <cols>
    <col min="1" max="2" width="12.4166666666667" customWidth="1"/>
    <col min="3" max="3" width="10.8518518518519" customWidth="1"/>
    <col min="4" max="4" width="6" customWidth="1"/>
    <col min="5" max="5" width="10.5740740740741" customWidth="1"/>
    <col min="6" max="6" width="5.57407407407407" customWidth="1"/>
    <col min="7" max="7" width="8.71296296296296" customWidth="1"/>
    <col min="8" max="8" width="12.9166666666667" customWidth="1"/>
    <col min="9" max="9" width="12.287037037037" customWidth="1"/>
    <col min="10" max="11" width="6" customWidth="1"/>
    <col min="12" max="12" width="12.287037037037" customWidth="1"/>
    <col min="13" max="13" width="3.71296296296296" customWidth="1"/>
    <col min="14" max="14" width="5.0462962962963" customWidth="1"/>
    <col min="15" max="15" width="5.76851851851852" customWidth="1"/>
    <col min="16" max="16" width="6.57407407407407" customWidth="1"/>
    <col min="17" max="17" width="4.76851851851852" customWidth="1"/>
    <col min="18" max="18" width="12.8611111111111" customWidth="1"/>
    <col min="19" max="19" width="15" customWidth="1"/>
    <col min="20" max="22" width="4.71296296296296" customWidth="1"/>
    <col min="23" max="23" width="13.5740740740741" customWidth="1"/>
  </cols>
  <sheetData>
    <row r="1" ht="18.75" customHeight="1" spans="1:23">
      <c r="A1" s="129"/>
      <c r="B1" s="129"/>
      <c r="C1" s="129"/>
      <c r="D1" s="129"/>
      <c r="E1" s="129"/>
      <c r="F1" s="129"/>
      <c r="G1" s="129"/>
      <c r="H1" s="129"/>
      <c r="I1" s="129"/>
      <c r="J1" s="129"/>
      <c r="K1" s="129"/>
      <c r="L1" s="129"/>
      <c r="M1" s="129"/>
      <c r="N1" s="129"/>
      <c r="O1" s="129"/>
      <c r="P1" s="129"/>
      <c r="Q1" s="129"/>
      <c r="R1" s="129"/>
      <c r="S1" s="129"/>
      <c r="T1" s="134" t="s">
        <v>167</v>
      </c>
      <c r="U1" s="134"/>
      <c r="V1" s="134"/>
      <c r="W1" s="134"/>
    </row>
    <row r="2" ht="45.75" customHeight="1" spans="1:23">
      <c r="A2" s="130" t="s">
        <v>168</v>
      </c>
      <c r="B2" s="130"/>
      <c r="C2" s="130"/>
      <c r="D2" s="130"/>
      <c r="E2" s="130"/>
      <c r="F2" s="130"/>
      <c r="G2" s="130"/>
      <c r="H2" s="130"/>
      <c r="I2" s="130"/>
      <c r="J2" s="130"/>
      <c r="K2" s="130"/>
      <c r="L2" s="130"/>
      <c r="M2" s="130"/>
      <c r="N2" s="130"/>
      <c r="O2" s="130"/>
      <c r="P2" s="130"/>
      <c r="Q2" s="130"/>
      <c r="R2" s="130"/>
      <c r="S2" s="130"/>
      <c r="T2" s="130"/>
      <c r="U2" s="130"/>
      <c r="V2" s="130"/>
      <c r="W2" s="130"/>
    </row>
    <row r="3" ht="18.75" customHeight="1" spans="1:23">
      <c r="A3" s="129" t="str">
        <f>"单位名称："&amp;"德宏州中医医院"</f>
        <v>单位名称：德宏州中医医院</v>
      </c>
      <c r="B3" s="129"/>
      <c r="C3" s="129"/>
      <c r="D3" s="129"/>
      <c r="E3" s="129"/>
      <c r="F3" s="129"/>
      <c r="G3" s="129"/>
      <c r="H3" s="129"/>
      <c r="I3" s="129"/>
      <c r="J3" s="129"/>
      <c r="K3" s="129"/>
      <c r="L3" s="129"/>
      <c r="M3" s="129"/>
      <c r="N3" s="129"/>
      <c r="O3" s="129"/>
      <c r="P3" s="129"/>
      <c r="Q3" s="129"/>
      <c r="R3" s="129"/>
      <c r="S3" s="129"/>
      <c r="T3" s="134" t="s">
        <v>27</v>
      </c>
      <c r="U3" s="134"/>
      <c r="V3" s="134"/>
      <c r="W3" s="134"/>
    </row>
    <row r="4" ht="18.75" customHeight="1" spans="1:23">
      <c r="A4" s="131" t="s">
        <v>169</v>
      </c>
      <c r="B4" s="131" t="s">
        <v>170</v>
      </c>
      <c r="C4" s="131" t="s">
        <v>171</v>
      </c>
      <c r="D4" s="131" t="s">
        <v>172</v>
      </c>
      <c r="E4" s="131" t="s">
        <v>173</v>
      </c>
      <c r="F4" s="131" t="s">
        <v>174</v>
      </c>
      <c r="G4" s="131" t="s">
        <v>175</v>
      </c>
      <c r="H4" s="131" t="s">
        <v>176</v>
      </c>
      <c r="I4" s="131"/>
      <c r="J4" s="131"/>
      <c r="K4" s="131"/>
      <c r="L4" s="131"/>
      <c r="M4" s="131"/>
      <c r="N4" s="131"/>
      <c r="O4" s="131"/>
      <c r="P4" s="131"/>
      <c r="Q4" s="131"/>
      <c r="R4" s="131"/>
      <c r="S4" s="131"/>
      <c r="T4" s="131"/>
      <c r="U4" s="131"/>
      <c r="V4" s="131"/>
      <c r="W4" s="131"/>
    </row>
    <row r="5" ht="28.3" customHeight="1" spans="1:23">
      <c r="A5" s="131"/>
      <c r="B5" s="131"/>
      <c r="C5" s="131"/>
      <c r="D5" s="131"/>
      <c r="E5" s="131"/>
      <c r="F5" s="131"/>
      <c r="G5" s="131"/>
      <c r="H5" s="131" t="s">
        <v>177</v>
      </c>
      <c r="I5" s="131" t="s">
        <v>34</v>
      </c>
      <c r="J5" s="131" t="s">
        <v>178</v>
      </c>
      <c r="K5" s="131" t="s">
        <v>179</v>
      </c>
      <c r="L5" s="131" t="s">
        <v>180</v>
      </c>
      <c r="M5" s="131" t="s">
        <v>181</v>
      </c>
      <c r="N5" s="131" t="s">
        <v>182</v>
      </c>
      <c r="O5" s="131" t="s">
        <v>35</v>
      </c>
      <c r="P5" s="131" t="s">
        <v>36</v>
      </c>
      <c r="Q5" s="131" t="s">
        <v>37</v>
      </c>
      <c r="R5" s="131" t="s">
        <v>51</v>
      </c>
      <c r="S5" s="131"/>
      <c r="T5" s="131"/>
      <c r="U5" s="131"/>
      <c r="V5" s="131"/>
      <c r="W5" s="131"/>
    </row>
    <row r="6" ht="24" customHeight="1" spans="1:23">
      <c r="A6" s="131"/>
      <c r="B6" s="131"/>
      <c r="C6" s="131"/>
      <c r="D6" s="131"/>
      <c r="E6" s="131"/>
      <c r="F6" s="131"/>
      <c r="G6" s="131"/>
      <c r="H6" s="131"/>
      <c r="I6" s="131" t="s">
        <v>183</v>
      </c>
      <c r="J6" s="131" t="s">
        <v>178</v>
      </c>
      <c r="K6" s="131" t="s">
        <v>179</v>
      </c>
      <c r="L6" s="131" t="s">
        <v>180</v>
      </c>
      <c r="M6" s="131" t="s">
        <v>181</v>
      </c>
      <c r="N6" s="131" t="s">
        <v>34</v>
      </c>
      <c r="O6" s="131" t="s">
        <v>35</v>
      </c>
      <c r="P6" s="131" t="s">
        <v>36</v>
      </c>
      <c r="Q6" s="131"/>
      <c r="R6" s="131" t="s">
        <v>33</v>
      </c>
      <c r="S6" s="131" t="s">
        <v>40</v>
      </c>
      <c r="T6" s="131" t="s">
        <v>41</v>
      </c>
      <c r="U6" s="131" t="s">
        <v>42</v>
      </c>
      <c r="V6" s="131" t="s">
        <v>43</v>
      </c>
      <c r="W6" s="131" t="s">
        <v>44</v>
      </c>
    </row>
    <row r="7" ht="32.05" customHeight="1" spans="1:23">
      <c r="A7" s="131"/>
      <c r="B7" s="131"/>
      <c r="C7" s="131"/>
      <c r="D7" s="131"/>
      <c r="E7" s="131"/>
      <c r="F7" s="131"/>
      <c r="G7" s="131"/>
      <c r="H7" s="131"/>
      <c r="I7" s="131" t="s">
        <v>33</v>
      </c>
      <c r="J7" s="131"/>
      <c r="K7" s="131"/>
      <c r="L7" s="131"/>
      <c r="M7" s="131"/>
      <c r="N7" s="131"/>
      <c r="O7" s="131"/>
      <c r="P7" s="131"/>
      <c r="Q7" s="131"/>
      <c r="R7" s="131"/>
      <c r="S7" s="131"/>
      <c r="T7" s="131"/>
      <c r="U7" s="131"/>
      <c r="V7" s="131"/>
      <c r="W7" s="131"/>
    </row>
    <row r="8" ht="18.75" customHeight="1" spans="1:23">
      <c r="A8" s="131" t="s">
        <v>59</v>
      </c>
      <c r="B8" s="131" t="s">
        <v>60</v>
      </c>
      <c r="C8" s="131" t="s">
        <v>61</v>
      </c>
      <c r="D8" s="131" t="s">
        <v>62</v>
      </c>
      <c r="E8" s="131" t="s">
        <v>63</v>
      </c>
      <c r="F8" s="131" t="s">
        <v>64</v>
      </c>
      <c r="G8" s="131" t="s">
        <v>65</v>
      </c>
      <c r="H8" s="131" t="s">
        <v>66</v>
      </c>
      <c r="I8" s="131" t="s">
        <v>67</v>
      </c>
      <c r="J8" s="131" t="s">
        <v>68</v>
      </c>
      <c r="K8" s="131" t="s">
        <v>69</v>
      </c>
      <c r="L8" s="131" t="s">
        <v>70</v>
      </c>
      <c r="M8" s="131" t="s">
        <v>71</v>
      </c>
      <c r="N8" s="131" t="s">
        <v>72</v>
      </c>
      <c r="O8" s="131" t="s">
        <v>73</v>
      </c>
      <c r="P8" s="131" t="s">
        <v>184</v>
      </c>
      <c r="Q8" s="131" t="s">
        <v>185</v>
      </c>
      <c r="R8" s="131" t="s">
        <v>186</v>
      </c>
      <c r="S8" s="131" t="s">
        <v>187</v>
      </c>
      <c r="T8" s="131" t="s">
        <v>188</v>
      </c>
      <c r="U8" s="131" t="s">
        <v>189</v>
      </c>
      <c r="V8" s="131" t="s">
        <v>190</v>
      </c>
      <c r="W8" s="131" t="s">
        <v>191</v>
      </c>
    </row>
    <row r="9" ht="53.25" customHeight="1" spans="1:23">
      <c r="A9" s="127" t="s">
        <v>46</v>
      </c>
      <c r="B9" s="127"/>
      <c r="C9" s="127"/>
      <c r="D9" s="127"/>
      <c r="E9" s="127"/>
      <c r="F9" s="127"/>
      <c r="G9" s="127"/>
      <c r="H9" s="132">
        <v>249867775.76</v>
      </c>
      <c r="I9" s="132">
        <v>23445775.76</v>
      </c>
      <c r="J9" s="132"/>
      <c r="K9" s="132"/>
      <c r="L9" s="132">
        <v>23445775.76</v>
      </c>
      <c r="M9" s="132"/>
      <c r="N9" s="132"/>
      <c r="O9" s="132"/>
      <c r="P9" s="132"/>
      <c r="Q9" s="132"/>
      <c r="R9" s="132">
        <v>226422000</v>
      </c>
      <c r="S9" s="132">
        <v>221422000</v>
      </c>
      <c r="T9" s="132"/>
      <c r="U9" s="132"/>
      <c r="V9" s="132"/>
      <c r="W9" s="128">
        <v>5000000</v>
      </c>
    </row>
    <row r="10" ht="53.25" customHeight="1" outlineLevel="1" spans="1:23">
      <c r="A10" s="127" t="s">
        <v>46</v>
      </c>
      <c r="B10" s="127" t="s">
        <v>192</v>
      </c>
      <c r="C10" s="127" t="s">
        <v>193</v>
      </c>
      <c r="D10" s="127" t="s">
        <v>87</v>
      </c>
      <c r="E10" s="127" t="s">
        <v>88</v>
      </c>
      <c r="F10" s="127" t="s">
        <v>194</v>
      </c>
      <c r="G10" s="127" t="s">
        <v>195</v>
      </c>
      <c r="H10" s="132">
        <v>36400000</v>
      </c>
      <c r="I10" s="132">
        <v>18200000</v>
      </c>
      <c r="J10" s="132"/>
      <c r="K10" s="132"/>
      <c r="L10" s="132">
        <v>18200000</v>
      </c>
      <c r="M10" s="132"/>
      <c r="N10" s="132"/>
      <c r="O10" s="132"/>
      <c r="P10" s="132"/>
      <c r="Q10" s="132"/>
      <c r="R10" s="132">
        <v>18200000</v>
      </c>
      <c r="S10" s="132">
        <v>18200000</v>
      </c>
      <c r="T10" s="132"/>
      <c r="U10" s="132"/>
      <c r="V10" s="132"/>
      <c r="W10" s="128"/>
    </row>
    <row r="11" ht="53.25" customHeight="1" outlineLevel="1" spans="1:23">
      <c r="A11" s="127" t="s">
        <v>46</v>
      </c>
      <c r="B11" s="127" t="s">
        <v>192</v>
      </c>
      <c r="C11" s="127" t="s">
        <v>193</v>
      </c>
      <c r="D11" s="127" t="s">
        <v>87</v>
      </c>
      <c r="E11" s="127" t="s">
        <v>88</v>
      </c>
      <c r="F11" s="127" t="s">
        <v>196</v>
      </c>
      <c r="G11" s="127" t="s">
        <v>197</v>
      </c>
      <c r="H11" s="132">
        <v>9600000</v>
      </c>
      <c r="I11" s="132"/>
      <c r="J11" s="132"/>
      <c r="K11" s="132"/>
      <c r="L11" s="132"/>
      <c r="M11" s="127"/>
      <c r="N11" s="132"/>
      <c r="O11" s="132"/>
      <c r="P11" s="132"/>
      <c r="Q11" s="132"/>
      <c r="R11" s="132">
        <v>9600000</v>
      </c>
      <c r="S11" s="132">
        <v>9600000</v>
      </c>
      <c r="T11" s="132"/>
      <c r="U11" s="132"/>
      <c r="V11" s="132"/>
      <c r="W11" s="128"/>
    </row>
    <row r="12" ht="53.25" customHeight="1" outlineLevel="1" spans="1:23">
      <c r="A12" s="127" t="s">
        <v>46</v>
      </c>
      <c r="B12" s="127" t="s">
        <v>192</v>
      </c>
      <c r="C12" s="127" t="s">
        <v>193</v>
      </c>
      <c r="D12" s="127" t="s">
        <v>87</v>
      </c>
      <c r="E12" s="127" t="s">
        <v>88</v>
      </c>
      <c r="F12" s="127" t="s">
        <v>198</v>
      </c>
      <c r="G12" s="127" t="s">
        <v>199</v>
      </c>
      <c r="H12" s="132">
        <v>840000</v>
      </c>
      <c r="I12" s="132"/>
      <c r="J12" s="132"/>
      <c r="K12" s="132"/>
      <c r="L12" s="132"/>
      <c r="M12" s="127"/>
      <c r="N12" s="132"/>
      <c r="O12" s="132"/>
      <c r="P12" s="132"/>
      <c r="Q12" s="132"/>
      <c r="R12" s="132">
        <v>840000</v>
      </c>
      <c r="S12" s="132">
        <v>840000</v>
      </c>
      <c r="T12" s="132"/>
      <c r="U12" s="132"/>
      <c r="V12" s="132"/>
      <c r="W12" s="128"/>
    </row>
    <row r="13" ht="53.25" customHeight="1" outlineLevel="1" spans="1:23">
      <c r="A13" s="127" t="s">
        <v>46</v>
      </c>
      <c r="B13" s="127" t="s">
        <v>192</v>
      </c>
      <c r="C13" s="127" t="s">
        <v>193</v>
      </c>
      <c r="D13" s="127" t="s">
        <v>87</v>
      </c>
      <c r="E13" s="127" t="s">
        <v>88</v>
      </c>
      <c r="F13" s="127" t="s">
        <v>200</v>
      </c>
      <c r="G13" s="127" t="s">
        <v>201</v>
      </c>
      <c r="H13" s="132">
        <v>45000000</v>
      </c>
      <c r="I13" s="132"/>
      <c r="J13" s="132"/>
      <c r="K13" s="132"/>
      <c r="L13" s="132"/>
      <c r="M13" s="127"/>
      <c r="N13" s="132"/>
      <c r="O13" s="132"/>
      <c r="P13" s="132"/>
      <c r="Q13" s="132"/>
      <c r="R13" s="132">
        <v>45000000</v>
      </c>
      <c r="S13" s="132">
        <v>45000000</v>
      </c>
      <c r="T13" s="132"/>
      <c r="U13" s="132"/>
      <c r="V13" s="132"/>
      <c r="W13" s="128"/>
    </row>
    <row r="14" ht="53.25" customHeight="1" outlineLevel="1" spans="1:23">
      <c r="A14" s="127" t="s">
        <v>46</v>
      </c>
      <c r="B14" s="127" t="s">
        <v>192</v>
      </c>
      <c r="C14" s="127" t="s">
        <v>193</v>
      </c>
      <c r="D14" s="127" t="s">
        <v>87</v>
      </c>
      <c r="E14" s="127" t="s">
        <v>88</v>
      </c>
      <c r="F14" s="127" t="s">
        <v>200</v>
      </c>
      <c r="G14" s="127" t="s">
        <v>201</v>
      </c>
      <c r="H14" s="132">
        <v>5000000</v>
      </c>
      <c r="I14" s="132"/>
      <c r="J14" s="132"/>
      <c r="K14" s="132"/>
      <c r="L14" s="132"/>
      <c r="M14" s="127"/>
      <c r="N14" s="132"/>
      <c r="O14" s="132"/>
      <c r="P14" s="132"/>
      <c r="Q14" s="132"/>
      <c r="R14" s="132">
        <v>5000000</v>
      </c>
      <c r="S14" s="132">
        <v>5000000</v>
      </c>
      <c r="T14" s="132"/>
      <c r="U14" s="132"/>
      <c r="V14" s="132"/>
      <c r="W14" s="128"/>
    </row>
    <row r="15" ht="53.25" customHeight="1" outlineLevel="1" spans="1:23">
      <c r="A15" s="127" t="s">
        <v>46</v>
      </c>
      <c r="B15" s="127" t="s">
        <v>192</v>
      </c>
      <c r="C15" s="127" t="s">
        <v>193</v>
      </c>
      <c r="D15" s="127" t="s">
        <v>87</v>
      </c>
      <c r="E15" s="127" t="s">
        <v>88</v>
      </c>
      <c r="F15" s="127" t="s">
        <v>200</v>
      </c>
      <c r="G15" s="127" t="s">
        <v>201</v>
      </c>
      <c r="H15" s="132"/>
      <c r="I15" s="132"/>
      <c r="J15" s="132"/>
      <c r="K15" s="132"/>
      <c r="L15" s="132"/>
      <c r="M15" s="127"/>
      <c r="N15" s="132"/>
      <c r="O15" s="132"/>
      <c r="P15" s="132"/>
      <c r="Q15" s="132"/>
      <c r="R15" s="132"/>
      <c r="S15" s="132"/>
      <c r="T15" s="132"/>
      <c r="U15" s="132"/>
      <c r="V15" s="132"/>
      <c r="W15" s="128"/>
    </row>
    <row r="16" ht="53.25" customHeight="1" outlineLevel="1" spans="1:23">
      <c r="A16" s="127" t="s">
        <v>46</v>
      </c>
      <c r="B16" s="127" t="s">
        <v>202</v>
      </c>
      <c r="C16" s="127" t="s">
        <v>203</v>
      </c>
      <c r="D16" s="127" t="s">
        <v>78</v>
      </c>
      <c r="E16" s="127" t="s">
        <v>79</v>
      </c>
      <c r="F16" s="127" t="s">
        <v>204</v>
      </c>
      <c r="G16" s="127" t="s">
        <v>205</v>
      </c>
      <c r="H16" s="132"/>
      <c r="I16" s="132"/>
      <c r="J16" s="132"/>
      <c r="K16" s="132"/>
      <c r="L16" s="132"/>
      <c r="M16" s="127"/>
      <c r="N16" s="132"/>
      <c r="O16" s="132"/>
      <c r="P16" s="132"/>
      <c r="Q16" s="132"/>
      <c r="R16" s="132"/>
      <c r="S16" s="132"/>
      <c r="T16" s="132"/>
      <c r="U16" s="132"/>
      <c r="V16" s="132"/>
      <c r="W16" s="128"/>
    </row>
    <row r="17" ht="53.25" customHeight="1" outlineLevel="1" spans="1:23">
      <c r="A17" s="127" t="s">
        <v>46</v>
      </c>
      <c r="B17" s="127" t="s">
        <v>202</v>
      </c>
      <c r="C17" s="127" t="s">
        <v>203</v>
      </c>
      <c r="D17" s="127" t="s">
        <v>78</v>
      </c>
      <c r="E17" s="127" t="s">
        <v>79</v>
      </c>
      <c r="F17" s="127" t="s">
        <v>204</v>
      </c>
      <c r="G17" s="127" t="s">
        <v>205</v>
      </c>
      <c r="H17" s="132"/>
      <c r="I17" s="132"/>
      <c r="J17" s="132"/>
      <c r="K17" s="132"/>
      <c r="L17" s="132"/>
      <c r="M17" s="127"/>
      <c r="N17" s="132"/>
      <c r="O17" s="132"/>
      <c r="P17" s="132"/>
      <c r="Q17" s="132"/>
      <c r="R17" s="132"/>
      <c r="S17" s="132"/>
      <c r="T17" s="132"/>
      <c r="U17" s="132"/>
      <c r="V17" s="132"/>
      <c r="W17" s="128"/>
    </row>
    <row r="18" ht="53.25" customHeight="1" outlineLevel="1" spans="1:23">
      <c r="A18" s="127" t="s">
        <v>46</v>
      </c>
      <c r="B18" s="127" t="s">
        <v>202</v>
      </c>
      <c r="C18" s="127" t="s">
        <v>203</v>
      </c>
      <c r="D18" s="127" t="s">
        <v>91</v>
      </c>
      <c r="E18" s="127" t="s">
        <v>92</v>
      </c>
      <c r="F18" s="127" t="s">
        <v>206</v>
      </c>
      <c r="G18" s="127" t="s">
        <v>207</v>
      </c>
      <c r="H18" s="132"/>
      <c r="I18" s="132"/>
      <c r="J18" s="132"/>
      <c r="K18" s="132"/>
      <c r="L18" s="132"/>
      <c r="M18" s="127"/>
      <c r="N18" s="132"/>
      <c r="O18" s="132"/>
      <c r="P18" s="132"/>
      <c r="Q18" s="132"/>
      <c r="R18" s="132"/>
      <c r="S18" s="132"/>
      <c r="T18" s="132"/>
      <c r="U18" s="132"/>
      <c r="V18" s="132"/>
      <c r="W18" s="128"/>
    </row>
    <row r="19" ht="53.25" customHeight="1" outlineLevel="1" spans="1:23">
      <c r="A19" s="127" t="s">
        <v>46</v>
      </c>
      <c r="B19" s="127" t="s">
        <v>202</v>
      </c>
      <c r="C19" s="127" t="s">
        <v>203</v>
      </c>
      <c r="D19" s="127" t="s">
        <v>93</v>
      </c>
      <c r="E19" s="127" t="s">
        <v>94</v>
      </c>
      <c r="F19" s="127" t="s">
        <v>206</v>
      </c>
      <c r="G19" s="127" t="s">
        <v>207</v>
      </c>
      <c r="H19" s="132">
        <v>6034902.8</v>
      </c>
      <c r="I19" s="132">
        <v>2834902.8</v>
      </c>
      <c r="J19" s="132"/>
      <c r="K19" s="132"/>
      <c r="L19" s="132">
        <v>2834902.8</v>
      </c>
      <c r="M19" s="127"/>
      <c r="N19" s="132"/>
      <c r="O19" s="132"/>
      <c r="P19" s="132"/>
      <c r="Q19" s="132"/>
      <c r="R19" s="132">
        <v>3200000</v>
      </c>
      <c r="S19" s="132">
        <v>3200000</v>
      </c>
      <c r="T19" s="132"/>
      <c r="U19" s="132"/>
      <c r="V19" s="132"/>
      <c r="W19" s="128"/>
    </row>
    <row r="20" ht="53.25" customHeight="1" outlineLevel="1" spans="1:23">
      <c r="A20" s="127" t="s">
        <v>46</v>
      </c>
      <c r="B20" s="127" t="s">
        <v>202</v>
      </c>
      <c r="C20" s="127" t="s">
        <v>203</v>
      </c>
      <c r="D20" s="127" t="s">
        <v>93</v>
      </c>
      <c r="E20" s="127" t="s">
        <v>94</v>
      </c>
      <c r="F20" s="127" t="s">
        <v>206</v>
      </c>
      <c r="G20" s="127" t="s">
        <v>207</v>
      </c>
      <c r="H20" s="132">
        <v>261194.82</v>
      </c>
      <c r="I20" s="132">
        <v>151194.82</v>
      </c>
      <c r="J20" s="132"/>
      <c r="K20" s="132"/>
      <c r="L20" s="132">
        <v>151194.82</v>
      </c>
      <c r="M20" s="127"/>
      <c r="N20" s="132"/>
      <c r="O20" s="132"/>
      <c r="P20" s="132"/>
      <c r="Q20" s="132"/>
      <c r="R20" s="132">
        <v>110000</v>
      </c>
      <c r="S20" s="132">
        <v>110000</v>
      </c>
      <c r="T20" s="132"/>
      <c r="U20" s="132"/>
      <c r="V20" s="132"/>
      <c r="W20" s="128"/>
    </row>
    <row r="21" ht="53.25" customHeight="1" outlineLevel="1" spans="1:23">
      <c r="A21" s="127" t="s">
        <v>46</v>
      </c>
      <c r="B21" s="127" t="s">
        <v>202</v>
      </c>
      <c r="C21" s="127" t="s">
        <v>203</v>
      </c>
      <c r="D21" s="127" t="s">
        <v>91</v>
      </c>
      <c r="E21" s="127" t="s">
        <v>92</v>
      </c>
      <c r="F21" s="127" t="s">
        <v>206</v>
      </c>
      <c r="G21" s="127" t="s">
        <v>207</v>
      </c>
      <c r="H21" s="132"/>
      <c r="I21" s="132"/>
      <c r="J21" s="132"/>
      <c r="K21" s="132"/>
      <c r="L21" s="132"/>
      <c r="M21" s="127"/>
      <c r="N21" s="132"/>
      <c r="O21" s="132"/>
      <c r="P21" s="132"/>
      <c r="Q21" s="132"/>
      <c r="R21" s="132"/>
      <c r="S21" s="132"/>
      <c r="T21" s="132"/>
      <c r="U21" s="132"/>
      <c r="V21" s="132"/>
      <c r="W21" s="128"/>
    </row>
    <row r="22" ht="53.25" customHeight="1" outlineLevel="1" spans="1:23">
      <c r="A22" s="127" t="s">
        <v>46</v>
      </c>
      <c r="B22" s="127" t="s">
        <v>208</v>
      </c>
      <c r="C22" s="127" t="s">
        <v>209</v>
      </c>
      <c r="D22" s="127" t="s">
        <v>95</v>
      </c>
      <c r="E22" s="127" t="s">
        <v>96</v>
      </c>
      <c r="F22" s="127" t="s">
        <v>210</v>
      </c>
      <c r="G22" s="127" t="s">
        <v>211</v>
      </c>
      <c r="H22" s="132">
        <v>187293.31</v>
      </c>
      <c r="I22" s="132">
        <v>187293.31</v>
      </c>
      <c r="J22" s="132"/>
      <c r="K22" s="132"/>
      <c r="L22" s="132">
        <v>187293.31</v>
      </c>
      <c r="M22" s="127"/>
      <c r="N22" s="132"/>
      <c r="O22" s="132"/>
      <c r="P22" s="132"/>
      <c r="Q22" s="132"/>
      <c r="R22" s="132"/>
      <c r="S22" s="132"/>
      <c r="T22" s="132"/>
      <c r="U22" s="132"/>
      <c r="V22" s="132"/>
      <c r="W22" s="128"/>
    </row>
    <row r="23" ht="53.25" customHeight="1" outlineLevel="1" spans="1:23">
      <c r="A23" s="127" t="s">
        <v>46</v>
      </c>
      <c r="B23" s="127" t="s">
        <v>202</v>
      </c>
      <c r="C23" s="127" t="s">
        <v>203</v>
      </c>
      <c r="D23" s="127" t="s">
        <v>95</v>
      </c>
      <c r="E23" s="127" t="s">
        <v>96</v>
      </c>
      <c r="F23" s="127" t="s">
        <v>210</v>
      </c>
      <c r="G23" s="127" t="s">
        <v>211</v>
      </c>
      <c r="H23" s="132"/>
      <c r="I23" s="132"/>
      <c r="J23" s="132"/>
      <c r="K23" s="132"/>
      <c r="L23" s="132"/>
      <c r="M23" s="127"/>
      <c r="N23" s="132"/>
      <c r="O23" s="132"/>
      <c r="P23" s="132"/>
      <c r="Q23" s="132"/>
      <c r="R23" s="132"/>
      <c r="S23" s="132"/>
      <c r="T23" s="132"/>
      <c r="U23" s="132"/>
      <c r="V23" s="132"/>
      <c r="W23" s="128"/>
    </row>
    <row r="24" ht="53.25" customHeight="1" outlineLevel="1" spans="1:23">
      <c r="A24" s="127" t="s">
        <v>46</v>
      </c>
      <c r="B24" s="127" t="s">
        <v>202</v>
      </c>
      <c r="C24" s="127" t="s">
        <v>203</v>
      </c>
      <c r="D24" s="127" t="s">
        <v>95</v>
      </c>
      <c r="E24" s="127" t="s">
        <v>96</v>
      </c>
      <c r="F24" s="127" t="s">
        <v>210</v>
      </c>
      <c r="G24" s="127" t="s">
        <v>211</v>
      </c>
      <c r="H24" s="132">
        <v>755974.08</v>
      </c>
      <c r="I24" s="132">
        <v>755974.08</v>
      </c>
      <c r="J24" s="132"/>
      <c r="K24" s="132"/>
      <c r="L24" s="132">
        <v>755974.08</v>
      </c>
      <c r="M24" s="127"/>
      <c r="N24" s="132"/>
      <c r="O24" s="132"/>
      <c r="P24" s="132"/>
      <c r="Q24" s="132"/>
      <c r="R24" s="132"/>
      <c r="S24" s="132"/>
      <c r="T24" s="132"/>
      <c r="U24" s="132"/>
      <c r="V24" s="132"/>
      <c r="W24" s="128"/>
    </row>
    <row r="25" ht="53.25" customHeight="1" outlineLevel="1" spans="1:23">
      <c r="A25" s="127" t="s">
        <v>46</v>
      </c>
      <c r="B25" s="127" t="s">
        <v>202</v>
      </c>
      <c r="C25" s="127" t="s">
        <v>203</v>
      </c>
      <c r="D25" s="127" t="s">
        <v>97</v>
      </c>
      <c r="E25" s="127" t="s">
        <v>98</v>
      </c>
      <c r="F25" s="127" t="s">
        <v>212</v>
      </c>
      <c r="G25" s="127" t="s">
        <v>213</v>
      </c>
      <c r="H25" s="132">
        <v>134000</v>
      </c>
      <c r="I25" s="132">
        <v>134000</v>
      </c>
      <c r="J25" s="132"/>
      <c r="K25" s="132"/>
      <c r="L25" s="132">
        <v>134000</v>
      </c>
      <c r="M25" s="127"/>
      <c r="N25" s="132"/>
      <c r="O25" s="132"/>
      <c r="P25" s="132"/>
      <c r="Q25" s="132"/>
      <c r="R25" s="132"/>
      <c r="S25" s="132"/>
      <c r="T25" s="132"/>
      <c r="U25" s="132"/>
      <c r="V25" s="132"/>
      <c r="W25" s="128"/>
    </row>
    <row r="26" ht="53.25" customHeight="1" outlineLevel="1" spans="1:23">
      <c r="A26" s="127" t="s">
        <v>46</v>
      </c>
      <c r="B26" s="127" t="s">
        <v>202</v>
      </c>
      <c r="C26" s="127" t="s">
        <v>203</v>
      </c>
      <c r="D26" s="127" t="s">
        <v>97</v>
      </c>
      <c r="E26" s="127" t="s">
        <v>98</v>
      </c>
      <c r="F26" s="127" t="s">
        <v>212</v>
      </c>
      <c r="G26" s="127" t="s">
        <v>213</v>
      </c>
      <c r="H26" s="132">
        <v>151194.82</v>
      </c>
      <c r="I26" s="132">
        <v>151194.82</v>
      </c>
      <c r="J26" s="132"/>
      <c r="K26" s="132"/>
      <c r="L26" s="132">
        <v>151194.82</v>
      </c>
      <c r="M26" s="127"/>
      <c r="N26" s="132"/>
      <c r="O26" s="132"/>
      <c r="P26" s="132"/>
      <c r="Q26" s="132"/>
      <c r="R26" s="132"/>
      <c r="S26" s="132"/>
      <c r="T26" s="132"/>
      <c r="U26" s="132"/>
      <c r="V26" s="132"/>
      <c r="W26" s="128"/>
    </row>
    <row r="27" ht="53.25" customHeight="1" outlineLevel="1" spans="1:23">
      <c r="A27" s="127" t="s">
        <v>46</v>
      </c>
      <c r="B27" s="127" t="s">
        <v>202</v>
      </c>
      <c r="C27" s="127" t="s">
        <v>203</v>
      </c>
      <c r="D27" s="127" t="s">
        <v>82</v>
      </c>
      <c r="E27" s="127" t="s">
        <v>81</v>
      </c>
      <c r="F27" s="127" t="s">
        <v>212</v>
      </c>
      <c r="G27" s="127" t="s">
        <v>213</v>
      </c>
      <c r="H27" s="132">
        <v>264590.93</v>
      </c>
      <c r="I27" s="132">
        <v>264590.93</v>
      </c>
      <c r="J27" s="132"/>
      <c r="K27" s="132"/>
      <c r="L27" s="132">
        <v>264590.93</v>
      </c>
      <c r="M27" s="127"/>
      <c r="N27" s="132"/>
      <c r="O27" s="132"/>
      <c r="P27" s="132"/>
      <c r="Q27" s="132"/>
      <c r="R27" s="132"/>
      <c r="S27" s="132"/>
      <c r="T27" s="132"/>
      <c r="U27" s="132"/>
      <c r="V27" s="132"/>
      <c r="W27" s="128"/>
    </row>
    <row r="28" ht="53.25" customHeight="1" outlineLevel="1" spans="1:23">
      <c r="A28" s="127" t="s">
        <v>46</v>
      </c>
      <c r="B28" s="127" t="s">
        <v>202</v>
      </c>
      <c r="C28" s="127" t="s">
        <v>203</v>
      </c>
      <c r="D28" s="127" t="s">
        <v>97</v>
      </c>
      <c r="E28" s="127" t="s">
        <v>98</v>
      </c>
      <c r="F28" s="127" t="s">
        <v>212</v>
      </c>
      <c r="G28" s="127" t="s">
        <v>213</v>
      </c>
      <c r="H28" s="132"/>
      <c r="I28" s="132"/>
      <c r="J28" s="132"/>
      <c r="K28" s="132"/>
      <c r="L28" s="132"/>
      <c r="M28" s="127"/>
      <c r="N28" s="132"/>
      <c r="O28" s="132"/>
      <c r="P28" s="132"/>
      <c r="Q28" s="132"/>
      <c r="R28" s="132"/>
      <c r="S28" s="132"/>
      <c r="T28" s="132"/>
      <c r="U28" s="132"/>
      <c r="V28" s="132"/>
      <c r="W28" s="128"/>
    </row>
    <row r="29" ht="53.25" customHeight="1" outlineLevel="1" spans="1:23">
      <c r="A29" s="127" t="s">
        <v>46</v>
      </c>
      <c r="B29" s="127" t="s">
        <v>202</v>
      </c>
      <c r="C29" s="127" t="s">
        <v>203</v>
      </c>
      <c r="D29" s="127" t="s">
        <v>82</v>
      </c>
      <c r="E29" s="127" t="s">
        <v>81</v>
      </c>
      <c r="F29" s="127" t="s">
        <v>212</v>
      </c>
      <c r="G29" s="127" t="s">
        <v>213</v>
      </c>
      <c r="H29" s="132"/>
      <c r="I29" s="132"/>
      <c r="J29" s="132"/>
      <c r="K29" s="132"/>
      <c r="L29" s="132"/>
      <c r="M29" s="127"/>
      <c r="N29" s="132"/>
      <c r="O29" s="132"/>
      <c r="P29" s="132"/>
      <c r="Q29" s="132"/>
      <c r="R29" s="132"/>
      <c r="S29" s="132"/>
      <c r="T29" s="132"/>
      <c r="U29" s="132"/>
      <c r="V29" s="132"/>
      <c r="W29" s="128"/>
    </row>
    <row r="30" ht="53.25" customHeight="1" outlineLevel="1" spans="1:23">
      <c r="A30" s="127" t="s">
        <v>46</v>
      </c>
      <c r="B30" s="127" t="s">
        <v>202</v>
      </c>
      <c r="C30" s="127" t="s">
        <v>203</v>
      </c>
      <c r="D30" s="127" t="s">
        <v>97</v>
      </c>
      <c r="E30" s="127" t="s">
        <v>98</v>
      </c>
      <c r="F30" s="127" t="s">
        <v>212</v>
      </c>
      <c r="G30" s="127" t="s">
        <v>213</v>
      </c>
      <c r="H30" s="132"/>
      <c r="I30" s="132"/>
      <c r="J30" s="132"/>
      <c r="K30" s="132"/>
      <c r="L30" s="132"/>
      <c r="M30" s="127"/>
      <c r="N30" s="132"/>
      <c r="O30" s="132"/>
      <c r="P30" s="132"/>
      <c r="Q30" s="132"/>
      <c r="R30" s="132"/>
      <c r="S30" s="132"/>
      <c r="T30" s="132"/>
      <c r="U30" s="132"/>
      <c r="V30" s="132"/>
      <c r="W30" s="128"/>
    </row>
    <row r="31" ht="53.25" customHeight="1" outlineLevel="1" spans="1:23">
      <c r="A31" s="127" t="s">
        <v>46</v>
      </c>
      <c r="B31" s="127" t="s">
        <v>214</v>
      </c>
      <c r="C31" s="127" t="s">
        <v>104</v>
      </c>
      <c r="D31" s="127" t="s">
        <v>103</v>
      </c>
      <c r="E31" s="127" t="s">
        <v>104</v>
      </c>
      <c r="F31" s="127" t="s">
        <v>215</v>
      </c>
      <c r="G31" s="127" t="s">
        <v>104</v>
      </c>
      <c r="H31" s="132">
        <v>9200000</v>
      </c>
      <c r="I31" s="132"/>
      <c r="J31" s="132"/>
      <c r="K31" s="132"/>
      <c r="L31" s="132"/>
      <c r="M31" s="127"/>
      <c r="N31" s="132"/>
      <c r="O31" s="132"/>
      <c r="P31" s="132"/>
      <c r="Q31" s="132"/>
      <c r="R31" s="132">
        <v>9200000</v>
      </c>
      <c r="S31" s="132">
        <v>9200000</v>
      </c>
      <c r="T31" s="132"/>
      <c r="U31" s="132"/>
      <c r="V31" s="132"/>
      <c r="W31" s="128"/>
    </row>
    <row r="32" ht="53.25" customHeight="1" outlineLevel="1" spans="1:23">
      <c r="A32" s="127" t="s">
        <v>46</v>
      </c>
      <c r="B32" s="127" t="s">
        <v>216</v>
      </c>
      <c r="C32" s="127" t="s">
        <v>217</v>
      </c>
      <c r="D32" s="127" t="s">
        <v>87</v>
      </c>
      <c r="E32" s="127" t="s">
        <v>88</v>
      </c>
      <c r="F32" s="127" t="s">
        <v>218</v>
      </c>
      <c r="G32" s="127" t="s">
        <v>219</v>
      </c>
      <c r="H32" s="132">
        <v>6000000</v>
      </c>
      <c r="I32" s="132"/>
      <c r="J32" s="132"/>
      <c r="K32" s="132"/>
      <c r="L32" s="132"/>
      <c r="M32" s="127"/>
      <c r="N32" s="132"/>
      <c r="O32" s="132"/>
      <c r="P32" s="132"/>
      <c r="Q32" s="132"/>
      <c r="R32" s="132">
        <v>6000000</v>
      </c>
      <c r="S32" s="132">
        <v>6000000</v>
      </c>
      <c r="T32" s="132"/>
      <c r="U32" s="132"/>
      <c r="V32" s="132"/>
      <c r="W32" s="128"/>
    </row>
    <row r="33" ht="53.25" customHeight="1" outlineLevel="1" spans="1:23">
      <c r="A33" s="127" t="s">
        <v>46</v>
      </c>
      <c r="B33" s="127" t="s">
        <v>216</v>
      </c>
      <c r="C33" s="127" t="s">
        <v>217</v>
      </c>
      <c r="D33" s="127" t="s">
        <v>87</v>
      </c>
      <c r="E33" s="127" t="s">
        <v>88</v>
      </c>
      <c r="F33" s="127" t="s">
        <v>220</v>
      </c>
      <c r="G33" s="127" t="s">
        <v>221</v>
      </c>
      <c r="H33" s="132">
        <v>2200000</v>
      </c>
      <c r="I33" s="132"/>
      <c r="J33" s="132"/>
      <c r="K33" s="132"/>
      <c r="L33" s="132"/>
      <c r="M33" s="127"/>
      <c r="N33" s="132"/>
      <c r="O33" s="132"/>
      <c r="P33" s="132"/>
      <c r="Q33" s="132"/>
      <c r="R33" s="132">
        <v>2200000</v>
      </c>
      <c r="S33" s="132">
        <v>2200000</v>
      </c>
      <c r="T33" s="132"/>
      <c r="U33" s="132"/>
      <c r="V33" s="132"/>
      <c r="W33" s="128"/>
    </row>
    <row r="34" ht="53.25" customHeight="1" outlineLevel="1" spans="1:23">
      <c r="A34" s="127" t="s">
        <v>46</v>
      </c>
      <c r="B34" s="127" t="s">
        <v>216</v>
      </c>
      <c r="C34" s="127" t="s">
        <v>217</v>
      </c>
      <c r="D34" s="127" t="s">
        <v>87</v>
      </c>
      <c r="E34" s="127" t="s">
        <v>88</v>
      </c>
      <c r="F34" s="127" t="s">
        <v>222</v>
      </c>
      <c r="G34" s="127" t="s">
        <v>223</v>
      </c>
      <c r="H34" s="132">
        <v>2700000</v>
      </c>
      <c r="I34" s="132"/>
      <c r="J34" s="132"/>
      <c r="K34" s="132"/>
      <c r="L34" s="132"/>
      <c r="M34" s="127"/>
      <c r="N34" s="132"/>
      <c r="O34" s="132"/>
      <c r="P34" s="132"/>
      <c r="Q34" s="132"/>
      <c r="R34" s="132">
        <v>2700000</v>
      </c>
      <c r="S34" s="132">
        <v>2700000</v>
      </c>
      <c r="T34" s="132"/>
      <c r="U34" s="132"/>
      <c r="V34" s="132"/>
      <c r="W34" s="128"/>
    </row>
    <row r="35" ht="53.25" customHeight="1" outlineLevel="1" spans="1:23">
      <c r="A35" s="127" t="s">
        <v>46</v>
      </c>
      <c r="B35" s="127" t="s">
        <v>216</v>
      </c>
      <c r="C35" s="127" t="s">
        <v>217</v>
      </c>
      <c r="D35" s="127" t="s">
        <v>87</v>
      </c>
      <c r="E35" s="127" t="s">
        <v>88</v>
      </c>
      <c r="F35" s="127" t="s">
        <v>224</v>
      </c>
      <c r="G35" s="127" t="s">
        <v>225</v>
      </c>
      <c r="H35" s="132">
        <v>90000</v>
      </c>
      <c r="I35" s="132"/>
      <c r="J35" s="132"/>
      <c r="K35" s="132"/>
      <c r="L35" s="132"/>
      <c r="M35" s="127"/>
      <c r="N35" s="132"/>
      <c r="O35" s="132"/>
      <c r="P35" s="132"/>
      <c r="Q35" s="132"/>
      <c r="R35" s="132">
        <v>90000</v>
      </c>
      <c r="S35" s="132">
        <v>90000</v>
      </c>
      <c r="T35" s="132"/>
      <c r="U35" s="132"/>
      <c r="V35" s="132"/>
      <c r="W35" s="128"/>
    </row>
    <row r="36" ht="53.25" customHeight="1" outlineLevel="1" spans="1:23">
      <c r="A36" s="127" t="s">
        <v>46</v>
      </c>
      <c r="B36" s="127" t="s">
        <v>216</v>
      </c>
      <c r="C36" s="127" t="s">
        <v>217</v>
      </c>
      <c r="D36" s="127" t="s">
        <v>87</v>
      </c>
      <c r="E36" s="127" t="s">
        <v>88</v>
      </c>
      <c r="F36" s="127" t="s">
        <v>226</v>
      </c>
      <c r="G36" s="127" t="s">
        <v>227</v>
      </c>
      <c r="H36" s="132">
        <v>1000000</v>
      </c>
      <c r="I36" s="132"/>
      <c r="J36" s="132"/>
      <c r="K36" s="132"/>
      <c r="L36" s="132"/>
      <c r="M36" s="127"/>
      <c r="N36" s="132"/>
      <c r="O36" s="132"/>
      <c r="P36" s="132"/>
      <c r="Q36" s="132"/>
      <c r="R36" s="132">
        <v>1000000</v>
      </c>
      <c r="S36" s="132">
        <v>1000000</v>
      </c>
      <c r="T36" s="132"/>
      <c r="U36" s="132"/>
      <c r="V36" s="132"/>
      <c r="W36" s="128"/>
    </row>
    <row r="37" ht="53.25" customHeight="1" outlineLevel="1" spans="1:23">
      <c r="A37" s="127" t="s">
        <v>46</v>
      </c>
      <c r="B37" s="127" t="s">
        <v>216</v>
      </c>
      <c r="C37" s="127" t="s">
        <v>217</v>
      </c>
      <c r="D37" s="127" t="s">
        <v>87</v>
      </c>
      <c r="E37" s="127" t="s">
        <v>88</v>
      </c>
      <c r="F37" s="127" t="s">
        <v>228</v>
      </c>
      <c r="G37" s="127" t="s">
        <v>229</v>
      </c>
      <c r="H37" s="132">
        <v>9000000</v>
      </c>
      <c r="I37" s="132"/>
      <c r="J37" s="132"/>
      <c r="K37" s="132"/>
      <c r="L37" s="132"/>
      <c r="M37" s="127"/>
      <c r="N37" s="132"/>
      <c r="O37" s="132"/>
      <c r="P37" s="132"/>
      <c r="Q37" s="132"/>
      <c r="R37" s="132">
        <v>9000000</v>
      </c>
      <c r="S37" s="132">
        <v>9000000</v>
      </c>
      <c r="T37" s="132"/>
      <c r="U37" s="132"/>
      <c r="V37" s="132"/>
      <c r="W37" s="128"/>
    </row>
    <row r="38" ht="53.25" customHeight="1" outlineLevel="1" spans="1:23">
      <c r="A38" s="127" t="s">
        <v>46</v>
      </c>
      <c r="B38" s="127" t="s">
        <v>216</v>
      </c>
      <c r="C38" s="127" t="s">
        <v>217</v>
      </c>
      <c r="D38" s="127" t="s">
        <v>87</v>
      </c>
      <c r="E38" s="127" t="s">
        <v>88</v>
      </c>
      <c r="F38" s="127" t="s">
        <v>230</v>
      </c>
      <c r="G38" s="127" t="s">
        <v>231</v>
      </c>
      <c r="H38" s="132">
        <v>100000</v>
      </c>
      <c r="I38" s="132"/>
      <c r="J38" s="132"/>
      <c r="K38" s="132"/>
      <c r="L38" s="132"/>
      <c r="M38" s="127"/>
      <c r="N38" s="132"/>
      <c r="O38" s="132"/>
      <c r="P38" s="132"/>
      <c r="Q38" s="132"/>
      <c r="R38" s="132">
        <v>100000</v>
      </c>
      <c r="S38" s="132">
        <v>100000</v>
      </c>
      <c r="T38" s="132"/>
      <c r="U38" s="132"/>
      <c r="V38" s="132"/>
      <c r="W38" s="128"/>
    </row>
    <row r="39" ht="53.25" customHeight="1" outlineLevel="1" spans="1:23">
      <c r="A39" s="127" t="s">
        <v>46</v>
      </c>
      <c r="B39" s="127" t="s">
        <v>232</v>
      </c>
      <c r="C39" s="127" t="s">
        <v>233</v>
      </c>
      <c r="D39" s="127" t="s">
        <v>87</v>
      </c>
      <c r="E39" s="127" t="s">
        <v>88</v>
      </c>
      <c r="F39" s="127" t="s">
        <v>234</v>
      </c>
      <c r="G39" s="127" t="s">
        <v>163</v>
      </c>
      <c r="H39" s="132">
        <v>100000</v>
      </c>
      <c r="I39" s="132"/>
      <c r="J39" s="132"/>
      <c r="K39" s="132"/>
      <c r="L39" s="132"/>
      <c r="M39" s="127"/>
      <c r="N39" s="132"/>
      <c r="O39" s="132"/>
      <c r="P39" s="132"/>
      <c r="Q39" s="132"/>
      <c r="R39" s="132">
        <v>100000</v>
      </c>
      <c r="S39" s="132">
        <v>100000</v>
      </c>
      <c r="T39" s="132"/>
      <c r="U39" s="132"/>
      <c r="V39" s="132"/>
      <c r="W39" s="128"/>
    </row>
    <row r="40" ht="53.25" customHeight="1" outlineLevel="1" spans="1:23">
      <c r="A40" s="127" t="s">
        <v>46</v>
      </c>
      <c r="B40" s="127" t="s">
        <v>216</v>
      </c>
      <c r="C40" s="127" t="s">
        <v>217</v>
      </c>
      <c r="D40" s="127" t="s">
        <v>87</v>
      </c>
      <c r="E40" s="127" t="s">
        <v>88</v>
      </c>
      <c r="F40" s="127" t="s">
        <v>235</v>
      </c>
      <c r="G40" s="127" t="s">
        <v>236</v>
      </c>
      <c r="H40" s="132">
        <v>87682000</v>
      </c>
      <c r="I40" s="132"/>
      <c r="J40" s="132"/>
      <c r="K40" s="132"/>
      <c r="L40" s="132"/>
      <c r="M40" s="127"/>
      <c r="N40" s="132"/>
      <c r="O40" s="132"/>
      <c r="P40" s="132"/>
      <c r="Q40" s="132"/>
      <c r="R40" s="132">
        <v>87682000</v>
      </c>
      <c r="S40" s="132">
        <v>87682000</v>
      </c>
      <c r="T40" s="132"/>
      <c r="U40" s="132"/>
      <c r="V40" s="132"/>
      <c r="W40" s="128"/>
    </row>
    <row r="41" ht="53.25" customHeight="1" outlineLevel="1" spans="1:23">
      <c r="A41" s="127" t="s">
        <v>46</v>
      </c>
      <c r="B41" s="127" t="s">
        <v>216</v>
      </c>
      <c r="C41" s="127" t="s">
        <v>217</v>
      </c>
      <c r="D41" s="127" t="s">
        <v>87</v>
      </c>
      <c r="E41" s="127" t="s">
        <v>88</v>
      </c>
      <c r="F41" s="127" t="s">
        <v>237</v>
      </c>
      <c r="G41" s="127" t="s">
        <v>238</v>
      </c>
      <c r="H41" s="132">
        <v>800000</v>
      </c>
      <c r="I41" s="132"/>
      <c r="J41" s="132"/>
      <c r="K41" s="132"/>
      <c r="L41" s="132"/>
      <c r="M41" s="127"/>
      <c r="N41" s="132"/>
      <c r="O41" s="132"/>
      <c r="P41" s="132"/>
      <c r="Q41" s="132"/>
      <c r="R41" s="132">
        <v>800000</v>
      </c>
      <c r="S41" s="132">
        <v>800000</v>
      </c>
      <c r="T41" s="132"/>
      <c r="U41" s="132"/>
      <c r="V41" s="132"/>
      <c r="W41" s="128"/>
    </row>
    <row r="42" ht="53.25" customHeight="1" outlineLevel="1" spans="1:23">
      <c r="A42" s="127" t="s">
        <v>46</v>
      </c>
      <c r="B42" s="127" t="s">
        <v>239</v>
      </c>
      <c r="C42" s="127" t="s">
        <v>240</v>
      </c>
      <c r="D42" s="127" t="s">
        <v>87</v>
      </c>
      <c r="E42" s="127" t="s">
        <v>88</v>
      </c>
      <c r="F42" s="127" t="s">
        <v>241</v>
      </c>
      <c r="G42" s="127" t="s">
        <v>242</v>
      </c>
      <c r="H42" s="132">
        <v>2300000</v>
      </c>
      <c r="I42" s="132"/>
      <c r="J42" s="132"/>
      <c r="K42" s="132"/>
      <c r="L42" s="132"/>
      <c r="M42" s="127"/>
      <c r="N42" s="132"/>
      <c r="O42" s="132"/>
      <c r="P42" s="132"/>
      <c r="Q42" s="132"/>
      <c r="R42" s="132">
        <v>2300000</v>
      </c>
      <c r="S42" s="132">
        <v>2300000</v>
      </c>
      <c r="T42" s="132"/>
      <c r="U42" s="132"/>
      <c r="V42" s="132"/>
      <c r="W42" s="128"/>
    </row>
    <row r="43" ht="53.25" customHeight="1" outlineLevel="1" spans="1:23">
      <c r="A43" s="127" t="s">
        <v>46</v>
      </c>
      <c r="B43" s="127" t="s">
        <v>243</v>
      </c>
      <c r="C43" s="127" t="s">
        <v>244</v>
      </c>
      <c r="D43" s="127" t="s">
        <v>87</v>
      </c>
      <c r="E43" s="127" t="s">
        <v>88</v>
      </c>
      <c r="F43" s="127" t="s">
        <v>245</v>
      </c>
      <c r="G43" s="127" t="s">
        <v>246</v>
      </c>
      <c r="H43" s="132">
        <v>300000</v>
      </c>
      <c r="I43" s="132"/>
      <c r="J43" s="132"/>
      <c r="K43" s="132"/>
      <c r="L43" s="132"/>
      <c r="M43" s="127"/>
      <c r="N43" s="132"/>
      <c r="O43" s="132"/>
      <c r="P43" s="132"/>
      <c r="Q43" s="132"/>
      <c r="R43" s="132">
        <v>300000</v>
      </c>
      <c r="S43" s="132">
        <v>300000</v>
      </c>
      <c r="T43" s="132"/>
      <c r="U43" s="132"/>
      <c r="V43" s="132"/>
      <c r="W43" s="128"/>
    </row>
    <row r="44" ht="53.25" customHeight="1" outlineLevel="1" spans="1:23">
      <c r="A44" s="127" t="s">
        <v>46</v>
      </c>
      <c r="B44" s="127" t="s">
        <v>216</v>
      </c>
      <c r="C44" s="127" t="s">
        <v>217</v>
      </c>
      <c r="D44" s="127" t="s">
        <v>87</v>
      </c>
      <c r="E44" s="127" t="s">
        <v>88</v>
      </c>
      <c r="F44" s="127" t="s">
        <v>247</v>
      </c>
      <c r="G44" s="127" t="s">
        <v>248</v>
      </c>
      <c r="H44" s="132">
        <v>5000000</v>
      </c>
      <c r="I44" s="132"/>
      <c r="J44" s="132"/>
      <c r="K44" s="132"/>
      <c r="L44" s="132"/>
      <c r="M44" s="127"/>
      <c r="N44" s="132"/>
      <c r="O44" s="132"/>
      <c r="P44" s="132"/>
      <c r="Q44" s="132"/>
      <c r="R44" s="132">
        <v>5000000</v>
      </c>
      <c r="S44" s="132"/>
      <c r="T44" s="132"/>
      <c r="U44" s="132"/>
      <c r="V44" s="132"/>
      <c r="W44" s="128">
        <v>5000000</v>
      </c>
    </row>
    <row r="45" ht="53.25" customHeight="1" outlineLevel="1" spans="1:23">
      <c r="A45" s="127" t="s">
        <v>46</v>
      </c>
      <c r="B45" s="127" t="s">
        <v>249</v>
      </c>
      <c r="C45" s="127" t="s">
        <v>250</v>
      </c>
      <c r="D45" s="127" t="s">
        <v>87</v>
      </c>
      <c r="E45" s="127" t="s">
        <v>88</v>
      </c>
      <c r="F45" s="127" t="s">
        <v>218</v>
      </c>
      <c r="G45" s="127" t="s">
        <v>219</v>
      </c>
      <c r="H45" s="132">
        <v>140000</v>
      </c>
      <c r="I45" s="132">
        <v>140000</v>
      </c>
      <c r="J45" s="132"/>
      <c r="K45" s="132"/>
      <c r="L45" s="132">
        <v>140000</v>
      </c>
      <c r="M45" s="127"/>
      <c r="N45" s="132"/>
      <c r="O45" s="132"/>
      <c r="P45" s="132"/>
      <c r="Q45" s="132"/>
      <c r="R45" s="132"/>
      <c r="S45" s="132"/>
      <c r="T45" s="132"/>
      <c r="U45" s="132"/>
      <c r="V45" s="132"/>
      <c r="W45" s="128"/>
    </row>
    <row r="46" ht="53.25" customHeight="1" outlineLevel="1" spans="1:23">
      <c r="A46" s="127" t="s">
        <v>46</v>
      </c>
      <c r="B46" s="127" t="s">
        <v>251</v>
      </c>
      <c r="C46" s="127" t="s">
        <v>252</v>
      </c>
      <c r="D46" s="127" t="s">
        <v>87</v>
      </c>
      <c r="E46" s="127" t="s">
        <v>88</v>
      </c>
      <c r="F46" s="127" t="s">
        <v>235</v>
      </c>
      <c r="G46" s="127" t="s">
        <v>236</v>
      </c>
      <c r="H46" s="132">
        <v>626625</v>
      </c>
      <c r="I46" s="132">
        <v>626625</v>
      </c>
      <c r="J46" s="132"/>
      <c r="K46" s="132"/>
      <c r="L46" s="132">
        <v>626625</v>
      </c>
      <c r="M46" s="127"/>
      <c r="N46" s="132"/>
      <c r="O46" s="132"/>
      <c r="P46" s="132"/>
      <c r="Q46" s="132"/>
      <c r="R46" s="132"/>
      <c r="S46" s="132"/>
      <c r="T46" s="132"/>
      <c r="U46" s="132"/>
      <c r="V46" s="132"/>
      <c r="W46" s="128"/>
    </row>
    <row r="47" ht="53.25" customHeight="1" outlineLevel="1" spans="1:23">
      <c r="A47" s="127" t="s">
        <v>46</v>
      </c>
      <c r="B47" s="127" t="s">
        <v>253</v>
      </c>
      <c r="C47" s="127" t="s">
        <v>254</v>
      </c>
      <c r="D47" s="127" t="s">
        <v>87</v>
      </c>
      <c r="E47" s="127" t="s">
        <v>88</v>
      </c>
      <c r="F47" s="127" t="s">
        <v>255</v>
      </c>
      <c r="G47" s="127" t="s">
        <v>256</v>
      </c>
      <c r="H47" s="132">
        <v>18000000</v>
      </c>
      <c r="I47" s="132"/>
      <c r="J47" s="132"/>
      <c r="K47" s="132"/>
      <c r="L47" s="132"/>
      <c r="M47" s="127"/>
      <c r="N47" s="132"/>
      <c r="O47" s="132"/>
      <c r="P47" s="132"/>
      <c r="Q47" s="132"/>
      <c r="R47" s="132">
        <v>18000000</v>
      </c>
      <c r="S47" s="132">
        <v>18000000</v>
      </c>
      <c r="T47" s="132"/>
      <c r="U47" s="132"/>
      <c r="V47" s="132"/>
      <c r="W47" s="128"/>
    </row>
    <row r="48" ht="30.75" customHeight="1" spans="1:23">
      <c r="A48" s="133" t="s">
        <v>30</v>
      </c>
      <c r="B48" s="133"/>
      <c r="C48" s="133"/>
      <c r="D48" s="133"/>
      <c r="E48" s="133"/>
      <c r="F48" s="133"/>
      <c r="G48" s="133"/>
      <c r="H48" s="128">
        <v>249867775.76</v>
      </c>
      <c r="I48" s="128">
        <v>23445775.76</v>
      </c>
      <c r="J48" s="128"/>
      <c r="K48" s="128"/>
      <c r="L48" s="128">
        <v>23445775.76</v>
      </c>
      <c r="M48" s="128"/>
      <c r="N48" s="128"/>
      <c r="O48" s="128"/>
      <c r="P48" s="128"/>
      <c r="Q48" s="128"/>
      <c r="R48" s="128">
        <v>226422000</v>
      </c>
      <c r="S48" s="128">
        <v>221422000</v>
      </c>
      <c r="T48" s="128"/>
      <c r="U48" s="128"/>
      <c r="V48" s="128"/>
      <c r="W48" s="128">
        <v>5000000</v>
      </c>
    </row>
  </sheetData>
  <mergeCells count="32">
    <mergeCell ref="T1:W1"/>
    <mergeCell ref="A2:W2"/>
    <mergeCell ref="A3:G3"/>
    <mergeCell ref="T3:W3"/>
    <mergeCell ref="H4:W4"/>
    <mergeCell ref="I5:M5"/>
    <mergeCell ref="N5:P5"/>
    <mergeCell ref="R5:W5"/>
    <mergeCell ref="A48:G48"/>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19"/>
  <sheetViews>
    <sheetView showZeros="0" topLeftCell="A9" workbookViewId="0">
      <selection activeCell="A1" sqref="A1:W1"/>
    </sheetView>
  </sheetViews>
  <sheetFormatPr defaultColWidth="10.287037037037" defaultRowHeight="15" customHeight="1"/>
  <cols>
    <col min="1" max="1" width="5.71296296296296" customWidth="1"/>
    <col min="2" max="2" width="7.71296296296296" customWidth="1"/>
    <col min="3" max="3" width="9.85185185185185" customWidth="1"/>
    <col min="4" max="4" width="10.5740740740741" customWidth="1"/>
    <col min="5" max="5" width="6" customWidth="1"/>
    <col min="6" max="6" width="7.28703703703704" customWidth="1"/>
    <col min="7" max="7" width="5.28703703703704" customWidth="1"/>
    <col min="8" max="8" width="5.85185185185185" customWidth="1"/>
    <col min="9" max="11" width="12.8518518518519" customWidth="1"/>
    <col min="12" max="12" width="7.28703703703704" customWidth="1"/>
    <col min="13" max="13" width="5.85185185185185" customWidth="1"/>
    <col min="14" max="16" width="4.71296296296296" customWidth="1"/>
    <col min="17" max="17" width="8" customWidth="1"/>
    <col min="18" max="18" width="13.4259259259259" customWidth="1"/>
    <col min="19" max="19" width="13.287037037037" customWidth="1"/>
    <col min="20" max="20" width="9.85185185185185" customWidth="1"/>
    <col min="21" max="21" width="7.57407407407407" customWidth="1"/>
    <col min="22" max="22" width="5" customWidth="1"/>
    <col min="23" max="23" width="11" customWidth="1"/>
  </cols>
  <sheetData>
    <row r="1" ht="18.75" customHeight="1" spans="1:23">
      <c r="A1" s="121" t="s">
        <v>257</v>
      </c>
      <c r="B1" s="121"/>
      <c r="C1" s="121"/>
      <c r="D1" s="121"/>
      <c r="E1" s="121"/>
      <c r="F1" s="121"/>
      <c r="G1" s="121"/>
      <c r="H1" s="121"/>
      <c r="I1" s="121"/>
      <c r="J1" s="121"/>
      <c r="K1" s="121"/>
      <c r="L1" s="121"/>
      <c r="M1" s="121"/>
      <c r="N1" s="121"/>
      <c r="O1" s="121"/>
      <c r="P1" s="121"/>
      <c r="Q1" s="121"/>
      <c r="R1" s="121"/>
      <c r="S1" s="121"/>
      <c r="T1" s="121"/>
      <c r="U1" s="121"/>
      <c r="V1" s="121"/>
      <c r="W1" s="121"/>
    </row>
    <row r="2" ht="26.25" customHeight="1" spans="1:23">
      <c r="A2" s="122" t="s">
        <v>258</v>
      </c>
      <c r="B2" s="122"/>
      <c r="C2" s="122" t="s">
        <v>59</v>
      </c>
      <c r="D2" s="122"/>
      <c r="E2" s="122"/>
      <c r="F2" s="122"/>
      <c r="G2" s="122"/>
      <c r="H2" s="122"/>
      <c r="I2" s="122"/>
      <c r="J2" s="122"/>
      <c r="K2" s="122"/>
      <c r="L2" s="122"/>
      <c r="M2" s="122"/>
      <c r="N2" s="122"/>
      <c r="O2" s="122"/>
      <c r="P2" s="122"/>
      <c r="Q2" s="122"/>
      <c r="R2" s="122"/>
      <c r="S2" s="122"/>
      <c r="T2" s="122"/>
      <c r="U2" s="122"/>
      <c r="V2" s="122"/>
      <c r="W2" s="122"/>
    </row>
    <row r="3" ht="18.75" customHeight="1" spans="1:23">
      <c r="A3" s="123" t="str">
        <f>"单位名称："&amp;"德宏州中医医院"</f>
        <v>单位名称：德宏州中医医院</v>
      </c>
      <c r="B3" s="123"/>
      <c r="C3" s="123"/>
      <c r="D3" s="123"/>
      <c r="E3" s="123"/>
      <c r="F3" s="123"/>
      <c r="G3" s="123"/>
      <c r="H3" s="124"/>
      <c r="I3" s="124"/>
      <c r="J3" s="124"/>
      <c r="K3" s="124"/>
      <c r="L3" s="124"/>
      <c r="M3" s="124"/>
      <c r="N3" s="124"/>
      <c r="O3" s="124"/>
      <c r="P3" s="124"/>
      <c r="Q3" s="124"/>
      <c r="R3" s="124"/>
      <c r="S3" s="124"/>
      <c r="T3" s="124"/>
      <c r="U3" s="124"/>
      <c r="V3" s="121" t="s">
        <v>27</v>
      </c>
      <c r="W3" s="121"/>
    </row>
    <row r="4" ht="26.25" customHeight="1" spans="1:23">
      <c r="A4" s="125" t="s">
        <v>259</v>
      </c>
      <c r="B4" s="125" t="s">
        <v>170</v>
      </c>
      <c r="C4" s="125" t="s">
        <v>171</v>
      </c>
      <c r="D4" s="125" t="s">
        <v>260</v>
      </c>
      <c r="E4" s="125" t="s">
        <v>172</v>
      </c>
      <c r="F4" s="125" t="s">
        <v>173</v>
      </c>
      <c r="G4" s="125" t="s">
        <v>261</v>
      </c>
      <c r="H4" s="125" t="s">
        <v>262</v>
      </c>
      <c r="I4" s="125" t="s">
        <v>30</v>
      </c>
      <c r="J4" s="125" t="s">
        <v>263</v>
      </c>
      <c r="K4" s="125"/>
      <c r="L4" s="125"/>
      <c r="M4" s="125"/>
      <c r="N4" s="125" t="s">
        <v>182</v>
      </c>
      <c r="O4" s="125"/>
      <c r="P4" s="125"/>
      <c r="Q4" s="125" t="s">
        <v>37</v>
      </c>
      <c r="R4" s="125" t="s">
        <v>51</v>
      </c>
      <c r="S4" s="125"/>
      <c r="T4" s="125"/>
      <c r="U4" s="125"/>
      <c r="V4" s="125"/>
      <c r="W4" s="125"/>
    </row>
    <row r="5" ht="26.25" customHeight="1" spans="1:23">
      <c r="A5" s="125"/>
      <c r="B5" s="125"/>
      <c r="C5" s="125"/>
      <c r="D5" s="125"/>
      <c r="E5" s="125"/>
      <c r="F5" s="125"/>
      <c r="G5" s="125"/>
      <c r="H5" s="125"/>
      <c r="I5" s="125"/>
      <c r="J5" s="125" t="s">
        <v>34</v>
      </c>
      <c r="K5" s="125"/>
      <c r="L5" s="125" t="s">
        <v>35</v>
      </c>
      <c r="M5" s="125" t="s">
        <v>36</v>
      </c>
      <c r="N5" s="125" t="s">
        <v>34</v>
      </c>
      <c r="O5" s="125" t="s">
        <v>35</v>
      </c>
      <c r="P5" s="125" t="s">
        <v>36</v>
      </c>
      <c r="Q5" s="125"/>
      <c r="R5" s="125" t="s">
        <v>33</v>
      </c>
      <c r="S5" s="125" t="s">
        <v>40</v>
      </c>
      <c r="T5" s="125" t="s">
        <v>41</v>
      </c>
      <c r="U5" s="125" t="s">
        <v>42</v>
      </c>
      <c r="V5" s="125" t="s">
        <v>43</v>
      </c>
      <c r="W5" s="125" t="s">
        <v>44</v>
      </c>
    </row>
    <row r="6" ht="26.25" customHeight="1" spans="1:23">
      <c r="A6" s="125"/>
      <c r="B6" s="125"/>
      <c r="C6" s="125"/>
      <c r="D6" s="125"/>
      <c r="E6" s="125"/>
      <c r="F6" s="125"/>
      <c r="G6" s="125"/>
      <c r="H6" s="125"/>
      <c r="I6" s="125"/>
      <c r="J6" s="125" t="s">
        <v>33</v>
      </c>
      <c r="K6" s="125" t="s">
        <v>264</v>
      </c>
      <c r="L6" s="125"/>
      <c r="M6" s="125"/>
      <c r="N6" s="125"/>
      <c r="O6" s="125"/>
      <c r="P6" s="125"/>
      <c r="Q6" s="125"/>
      <c r="R6" s="125"/>
      <c r="S6" s="125"/>
      <c r="T6" s="125"/>
      <c r="U6" s="125"/>
      <c r="V6" s="125"/>
      <c r="W6" s="125"/>
    </row>
    <row r="7" ht="18.75" customHeight="1" spans="1:23">
      <c r="A7" s="125" t="s">
        <v>59</v>
      </c>
      <c r="B7" s="125" t="s">
        <v>60</v>
      </c>
      <c r="C7" s="125" t="s">
        <v>61</v>
      </c>
      <c r="D7" s="125" t="s">
        <v>62</v>
      </c>
      <c r="E7" s="125" t="s">
        <v>63</v>
      </c>
      <c r="F7" s="125" t="s">
        <v>64</v>
      </c>
      <c r="G7" s="125" t="s">
        <v>65</v>
      </c>
      <c r="H7" s="125" t="s">
        <v>66</v>
      </c>
      <c r="I7" s="125" t="s">
        <v>67</v>
      </c>
      <c r="J7" s="125" t="s">
        <v>68</v>
      </c>
      <c r="K7" s="125" t="s">
        <v>69</v>
      </c>
      <c r="L7" s="125" t="s">
        <v>70</v>
      </c>
      <c r="M7" s="125" t="s">
        <v>71</v>
      </c>
      <c r="N7" s="125" t="s">
        <v>72</v>
      </c>
      <c r="O7" s="125" t="s">
        <v>73</v>
      </c>
      <c r="P7" s="125" t="s">
        <v>184</v>
      </c>
      <c r="Q7" s="125" t="s">
        <v>185</v>
      </c>
      <c r="R7" s="125" t="s">
        <v>186</v>
      </c>
      <c r="S7" s="125" t="s">
        <v>187</v>
      </c>
      <c r="T7" s="125" t="s">
        <v>188</v>
      </c>
      <c r="U7" s="125" t="s">
        <v>189</v>
      </c>
      <c r="V7" s="125" t="s">
        <v>190</v>
      </c>
      <c r="W7" s="125" t="s">
        <v>191</v>
      </c>
    </row>
    <row r="8" ht="52.5" customHeight="1" spans="1:23">
      <c r="A8" s="126"/>
      <c r="B8" s="126"/>
      <c r="C8" s="126" t="s">
        <v>265</v>
      </c>
      <c r="D8" s="126"/>
      <c r="E8" s="126"/>
      <c r="F8" s="126"/>
      <c r="G8" s="126"/>
      <c r="H8" s="126"/>
      <c r="I8" s="128">
        <v>40000000</v>
      </c>
      <c r="J8" s="128"/>
      <c r="K8" s="128"/>
      <c r="L8" s="128"/>
      <c r="M8" s="128"/>
      <c r="N8" s="128"/>
      <c r="O8" s="128"/>
      <c r="P8" s="128"/>
      <c r="Q8" s="128"/>
      <c r="R8" s="128">
        <v>40000000</v>
      </c>
      <c r="S8" s="128">
        <v>40000000</v>
      </c>
      <c r="T8" s="128"/>
      <c r="U8" s="128"/>
      <c r="V8" s="128"/>
      <c r="W8" s="128"/>
    </row>
    <row r="9" ht="60" customHeight="1" outlineLevel="1" spans="1:23">
      <c r="A9" s="126" t="s">
        <v>266</v>
      </c>
      <c r="B9" s="126" t="s">
        <v>267</v>
      </c>
      <c r="C9" s="126" t="s">
        <v>265</v>
      </c>
      <c r="D9" s="126" t="s">
        <v>46</v>
      </c>
      <c r="E9" s="126" t="s">
        <v>114</v>
      </c>
      <c r="F9" s="126" t="s">
        <v>115</v>
      </c>
      <c r="G9" s="126" t="s">
        <v>268</v>
      </c>
      <c r="H9" s="126" t="s">
        <v>269</v>
      </c>
      <c r="I9" s="128">
        <v>40000000</v>
      </c>
      <c r="J9" s="128"/>
      <c r="K9" s="128"/>
      <c r="L9" s="128"/>
      <c r="M9" s="128"/>
      <c r="N9" s="128"/>
      <c r="O9" s="128"/>
      <c r="P9" s="128"/>
      <c r="Q9" s="128"/>
      <c r="R9" s="128">
        <v>40000000</v>
      </c>
      <c r="S9" s="128">
        <v>40000000</v>
      </c>
      <c r="T9" s="128"/>
      <c r="U9" s="128"/>
      <c r="V9" s="128"/>
      <c r="W9" s="128"/>
    </row>
    <row r="10" ht="52.5" customHeight="1" spans="1:23">
      <c r="A10" s="126"/>
      <c r="B10" s="126"/>
      <c r="C10" s="126" t="s">
        <v>270</v>
      </c>
      <c r="D10" s="126"/>
      <c r="E10" s="126"/>
      <c r="F10" s="126"/>
      <c r="G10" s="126"/>
      <c r="H10" s="126"/>
      <c r="I10" s="128">
        <v>81778000</v>
      </c>
      <c r="J10" s="128"/>
      <c r="K10" s="128"/>
      <c r="L10" s="128"/>
      <c r="M10" s="128"/>
      <c r="N10" s="126"/>
      <c r="O10" s="126"/>
      <c r="P10" s="126"/>
      <c r="Q10" s="128"/>
      <c r="R10" s="128">
        <v>81778000</v>
      </c>
      <c r="S10" s="128">
        <v>81778000</v>
      </c>
      <c r="T10" s="128"/>
      <c r="U10" s="128"/>
      <c r="V10" s="128"/>
      <c r="W10" s="128"/>
    </row>
    <row r="11" ht="52.5" customHeight="1" outlineLevel="1" spans="1:23">
      <c r="A11" s="126" t="s">
        <v>271</v>
      </c>
      <c r="B11" s="126" t="s">
        <v>272</v>
      </c>
      <c r="C11" s="126" t="s">
        <v>270</v>
      </c>
      <c r="D11" s="126" t="s">
        <v>46</v>
      </c>
      <c r="E11" s="126" t="s">
        <v>87</v>
      </c>
      <c r="F11" s="126" t="s">
        <v>88</v>
      </c>
      <c r="G11" s="126" t="s">
        <v>273</v>
      </c>
      <c r="H11" s="126" t="s">
        <v>274</v>
      </c>
      <c r="I11" s="128">
        <v>81778000</v>
      </c>
      <c r="J11" s="128"/>
      <c r="K11" s="128"/>
      <c r="L11" s="128"/>
      <c r="M11" s="128"/>
      <c r="N11" s="126"/>
      <c r="O11" s="126"/>
      <c r="P11" s="126"/>
      <c r="Q11" s="128"/>
      <c r="R11" s="128">
        <v>81778000</v>
      </c>
      <c r="S11" s="128">
        <v>81778000</v>
      </c>
      <c r="T11" s="128"/>
      <c r="U11" s="128"/>
      <c r="V11" s="128"/>
      <c r="W11" s="128"/>
    </row>
    <row r="12" ht="52.5" customHeight="1" spans="1:23">
      <c r="A12" s="126"/>
      <c r="B12" s="126"/>
      <c r="C12" s="126" t="s">
        <v>275</v>
      </c>
      <c r="D12" s="126"/>
      <c r="E12" s="126"/>
      <c r="F12" s="126"/>
      <c r="G12" s="126"/>
      <c r="H12" s="126"/>
      <c r="I12" s="128">
        <v>500000</v>
      </c>
      <c r="J12" s="128">
        <v>500000</v>
      </c>
      <c r="K12" s="128">
        <v>500000</v>
      </c>
      <c r="L12" s="128"/>
      <c r="M12" s="128"/>
      <c r="N12" s="126"/>
      <c r="O12" s="126"/>
      <c r="P12" s="126"/>
      <c r="Q12" s="128"/>
      <c r="R12" s="128"/>
      <c r="S12" s="128"/>
      <c r="T12" s="128"/>
      <c r="U12" s="128"/>
      <c r="V12" s="128"/>
      <c r="W12" s="128"/>
    </row>
    <row r="13" ht="52.5" customHeight="1" outlineLevel="1" spans="1:23">
      <c r="A13" s="126" t="s">
        <v>271</v>
      </c>
      <c r="B13" s="126" t="s">
        <v>276</v>
      </c>
      <c r="C13" s="126" t="s">
        <v>275</v>
      </c>
      <c r="D13" s="126" t="s">
        <v>46</v>
      </c>
      <c r="E13" s="126" t="s">
        <v>87</v>
      </c>
      <c r="F13" s="126" t="s">
        <v>88</v>
      </c>
      <c r="G13" s="126" t="s">
        <v>218</v>
      </c>
      <c r="H13" s="126" t="s">
        <v>219</v>
      </c>
      <c r="I13" s="128">
        <v>100000</v>
      </c>
      <c r="J13" s="128">
        <v>100000</v>
      </c>
      <c r="K13" s="128">
        <v>100000</v>
      </c>
      <c r="L13" s="128"/>
      <c r="M13" s="128"/>
      <c r="N13" s="126"/>
      <c r="O13" s="126"/>
      <c r="P13" s="126"/>
      <c r="Q13" s="128"/>
      <c r="R13" s="128"/>
      <c r="S13" s="128"/>
      <c r="T13" s="128"/>
      <c r="U13" s="128"/>
      <c r="V13" s="128"/>
      <c r="W13" s="128"/>
    </row>
    <row r="14" ht="52.5" customHeight="1" outlineLevel="1" spans="1:23">
      <c r="A14" s="126" t="s">
        <v>271</v>
      </c>
      <c r="B14" s="126" t="s">
        <v>276</v>
      </c>
      <c r="C14" s="126" t="s">
        <v>275</v>
      </c>
      <c r="D14" s="126" t="s">
        <v>46</v>
      </c>
      <c r="E14" s="126" t="s">
        <v>87</v>
      </c>
      <c r="F14" s="126" t="s">
        <v>88</v>
      </c>
      <c r="G14" s="126" t="s">
        <v>230</v>
      </c>
      <c r="H14" s="126" t="s">
        <v>231</v>
      </c>
      <c r="I14" s="128">
        <v>100000</v>
      </c>
      <c r="J14" s="128">
        <v>100000</v>
      </c>
      <c r="K14" s="128">
        <v>100000</v>
      </c>
      <c r="L14" s="128"/>
      <c r="M14" s="128"/>
      <c r="N14" s="126"/>
      <c r="O14" s="126"/>
      <c r="P14" s="126"/>
      <c r="Q14" s="128"/>
      <c r="R14" s="128"/>
      <c r="S14" s="128"/>
      <c r="T14" s="128"/>
      <c r="U14" s="128"/>
      <c r="V14" s="128"/>
      <c r="W14" s="128"/>
    </row>
    <row r="15" ht="52.5" customHeight="1" outlineLevel="1" spans="1:23">
      <c r="A15" s="126" t="s">
        <v>271</v>
      </c>
      <c r="B15" s="126" t="s">
        <v>276</v>
      </c>
      <c r="C15" s="126" t="s">
        <v>275</v>
      </c>
      <c r="D15" s="126" t="s">
        <v>46</v>
      </c>
      <c r="E15" s="126" t="s">
        <v>87</v>
      </c>
      <c r="F15" s="126" t="s">
        <v>88</v>
      </c>
      <c r="G15" s="126" t="s">
        <v>237</v>
      </c>
      <c r="H15" s="126" t="s">
        <v>238</v>
      </c>
      <c r="I15" s="128">
        <v>100000</v>
      </c>
      <c r="J15" s="128">
        <v>100000</v>
      </c>
      <c r="K15" s="128">
        <v>100000</v>
      </c>
      <c r="L15" s="128"/>
      <c r="M15" s="128"/>
      <c r="N15" s="126"/>
      <c r="O15" s="126"/>
      <c r="P15" s="126"/>
      <c r="Q15" s="128"/>
      <c r="R15" s="128"/>
      <c r="S15" s="128"/>
      <c r="T15" s="128"/>
      <c r="U15" s="128"/>
      <c r="V15" s="128"/>
      <c r="W15" s="128"/>
    </row>
    <row r="16" ht="52.5" customHeight="1" outlineLevel="1" spans="1:23">
      <c r="A16" s="126" t="s">
        <v>271</v>
      </c>
      <c r="B16" s="126" t="s">
        <v>276</v>
      </c>
      <c r="C16" s="126" t="s">
        <v>275</v>
      </c>
      <c r="D16" s="126" t="s">
        <v>46</v>
      </c>
      <c r="E16" s="126" t="s">
        <v>87</v>
      </c>
      <c r="F16" s="126" t="s">
        <v>88</v>
      </c>
      <c r="G16" s="126" t="s">
        <v>273</v>
      </c>
      <c r="H16" s="126" t="s">
        <v>274</v>
      </c>
      <c r="I16" s="128">
        <v>200000</v>
      </c>
      <c r="J16" s="128">
        <v>200000</v>
      </c>
      <c r="K16" s="128">
        <v>200000</v>
      </c>
      <c r="L16" s="128"/>
      <c r="M16" s="128"/>
      <c r="N16" s="126"/>
      <c r="O16" s="126"/>
      <c r="P16" s="126"/>
      <c r="Q16" s="128"/>
      <c r="R16" s="128"/>
      <c r="S16" s="128"/>
      <c r="T16" s="128"/>
      <c r="U16" s="128"/>
      <c r="V16" s="128"/>
      <c r="W16" s="128"/>
    </row>
    <row r="17" ht="52.5" customHeight="1" spans="1:23">
      <c r="A17" s="126"/>
      <c r="B17" s="126"/>
      <c r="C17" s="126" t="s">
        <v>277</v>
      </c>
      <c r="D17" s="126"/>
      <c r="E17" s="126"/>
      <c r="F17" s="126"/>
      <c r="G17" s="126"/>
      <c r="H17" s="126"/>
      <c r="I17" s="128">
        <v>880000</v>
      </c>
      <c r="J17" s="128">
        <v>880000</v>
      </c>
      <c r="K17" s="128">
        <v>880000</v>
      </c>
      <c r="L17" s="128"/>
      <c r="M17" s="128"/>
      <c r="N17" s="126"/>
      <c r="O17" s="126"/>
      <c r="P17" s="126"/>
      <c r="Q17" s="128"/>
      <c r="R17" s="128"/>
      <c r="S17" s="128"/>
      <c r="T17" s="128"/>
      <c r="U17" s="128"/>
      <c r="V17" s="128"/>
      <c r="W17" s="128"/>
    </row>
    <row r="18" ht="52.5" customHeight="1" outlineLevel="1" spans="1:23">
      <c r="A18" s="126" t="s">
        <v>271</v>
      </c>
      <c r="B18" s="126" t="s">
        <v>278</v>
      </c>
      <c r="C18" s="126" t="s">
        <v>277</v>
      </c>
      <c r="D18" s="126" t="s">
        <v>46</v>
      </c>
      <c r="E18" s="126" t="s">
        <v>87</v>
      </c>
      <c r="F18" s="126" t="s">
        <v>88</v>
      </c>
      <c r="G18" s="126" t="s">
        <v>273</v>
      </c>
      <c r="H18" s="126" t="s">
        <v>274</v>
      </c>
      <c r="I18" s="128">
        <v>880000</v>
      </c>
      <c r="J18" s="128">
        <v>880000</v>
      </c>
      <c r="K18" s="128">
        <v>880000</v>
      </c>
      <c r="L18" s="128"/>
      <c r="M18" s="128"/>
      <c r="N18" s="126"/>
      <c r="O18" s="126"/>
      <c r="P18" s="126"/>
      <c r="Q18" s="128"/>
      <c r="R18" s="128"/>
      <c r="S18" s="128"/>
      <c r="T18" s="128"/>
      <c r="U18" s="128"/>
      <c r="V18" s="128"/>
      <c r="W18" s="128"/>
    </row>
    <row r="19" ht="30" customHeight="1" spans="1:23">
      <c r="A19" s="127" t="s">
        <v>30</v>
      </c>
      <c r="B19" s="127"/>
      <c r="C19" s="127"/>
      <c r="D19" s="127"/>
      <c r="E19" s="127"/>
      <c r="F19" s="127"/>
      <c r="G19" s="127"/>
      <c r="H19" s="127"/>
      <c r="I19" s="128">
        <v>123158000</v>
      </c>
      <c r="J19" s="128">
        <v>1380000</v>
      </c>
      <c r="K19" s="128">
        <v>1380000</v>
      </c>
      <c r="L19" s="128"/>
      <c r="M19" s="128"/>
      <c r="N19" s="128"/>
      <c r="O19" s="128"/>
      <c r="P19" s="128"/>
      <c r="Q19" s="128"/>
      <c r="R19" s="128">
        <v>121778000</v>
      </c>
      <c r="S19" s="128">
        <v>121778000</v>
      </c>
      <c r="T19" s="128"/>
      <c r="U19" s="128"/>
      <c r="V19" s="128"/>
      <c r="W19" s="128"/>
    </row>
  </sheetData>
  <mergeCells count="30">
    <mergeCell ref="A1:W1"/>
    <mergeCell ref="A2:W2"/>
    <mergeCell ref="A3:G3"/>
    <mergeCell ref="V3:W3"/>
    <mergeCell ref="J4:M4"/>
    <mergeCell ref="N4:P4"/>
    <mergeCell ref="R4:W4"/>
    <mergeCell ref="J5:K5"/>
    <mergeCell ref="A19:H19"/>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29"/>
  <sheetViews>
    <sheetView showZeros="0" workbookViewId="0">
      <selection activeCell="F20" sqref="F20"/>
    </sheetView>
  </sheetViews>
  <sheetFormatPr defaultColWidth="10.287037037037" defaultRowHeight="15" customHeight="1"/>
  <cols>
    <col min="1" max="1" width="14.287037037037" customWidth="1"/>
    <col min="2" max="2" width="32.8611111111111" customWidth="1"/>
    <col min="3" max="5" width="14.287037037037" customWidth="1"/>
    <col min="6" max="6" width="14.287037037037" style="113" customWidth="1"/>
    <col min="7" max="9" width="14.287037037037" customWidth="1"/>
    <col min="10" max="10" width="34.287037037037" customWidth="1"/>
  </cols>
  <sheetData>
    <row r="1" ht="18.75" customHeight="1" spans="1:10">
      <c r="A1" s="114"/>
      <c r="B1" s="114"/>
      <c r="C1" s="114"/>
      <c r="D1" s="114"/>
      <c r="E1" s="114"/>
      <c r="F1" s="115"/>
      <c r="G1" s="114"/>
      <c r="H1" s="114"/>
      <c r="I1" s="114"/>
      <c r="J1" s="120" t="s">
        <v>279</v>
      </c>
    </row>
    <row r="2" ht="34.5" customHeight="1" spans="1:10">
      <c r="A2" s="116" t="str">
        <f>"2025"&amp;"年项目支出绩效目标表"</f>
        <v>2025年项目支出绩效目标表</v>
      </c>
      <c r="B2" s="116"/>
      <c r="C2" s="116"/>
      <c r="D2" s="116"/>
      <c r="E2" s="116"/>
      <c r="F2" s="116"/>
      <c r="G2" s="116"/>
      <c r="H2" s="116"/>
      <c r="I2" s="116"/>
      <c r="J2" s="116"/>
    </row>
    <row r="3" ht="18.75" customHeight="1" spans="1:10">
      <c r="A3" s="114" t="str">
        <f>"单位名称："&amp;"德宏州中医医院"</f>
        <v>单位名称：德宏州中医医院</v>
      </c>
      <c r="B3" s="114"/>
      <c r="C3" s="114"/>
      <c r="D3" s="114"/>
      <c r="E3" s="114"/>
      <c r="F3" s="115"/>
      <c r="G3" s="114"/>
      <c r="H3" s="114"/>
      <c r="I3" s="114"/>
      <c r="J3" s="114"/>
    </row>
    <row r="4" ht="22.5" customHeight="1" spans="1:10">
      <c r="A4" s="117" t="s">
        <v>280</v>
      </c>
      <c r="B4" s="117" t="s">
        <v>281</v>
      </c>
      <c r="C4" s="117" t="s">
        <v>282</v>
      </c>
      <c r="D4" s="117" t="s">
        <v>283</v>
      </c>
      <c r="E4" s="117" t="s">
        <v>284</v>
      </c>
      <c r="F4" s="117" t="s">
        <v>285</v>
      </c>
      <c r="G4" s="117" t="s">
        <v>286</v>
      </c>
      <c r="H4" s="117" t="s">
        <v>287</v>
      </c>
      <c r="I4" s="117" t="s">
        <v>288</v>
      </c>
      <c r="J4" s="117" t="s">
        <v>289</v>
      </c>
    </row>
    <row r="5" ht="22.5" customHeight="1" spans="1:10">
      <c r="A5" s="117" t="s">
        <v>59</v>
      </c>
      <c r="B5" s="117" t="s">
        <v>60</v>
      </c>
      <c r="C5" s="117" t="s">
        <v>61</v>
      </c>
      <c r="D5" s="117" t="s">
        <v>62</v>
      </c>
      <c r="E5" s="117" t="s">
        <v>63</v>
      </c>
      <c r="F5" s="117" t="s">
        <v>64</v>
      </c>
      <c r="G5" s="117" t="s">
        <v>65</v>
      </c>
      <c r="H5" s="117" t="s">
        <v>66</v>
      </c>
      <c r="I5" s="117" t="s">
        <v>67</v>
      </c>
      <c r="J5" s="117" t="s">
        <v>68</v>
      </c>
    </row>
    <row r="6" ht="52.5" customHeight="1" spans="1:10">
      <c r="A6" s="117" t="s">
        <v>46</v>
      </c>
      <c r="B6" s="117"/>
      <c r="C6" s="117"/>
      <c r="D6" s="117"/>
      <c r="E6" s="117"/>
      <c r="F6" s="117"/>
      <c r="G6" s="117"/>
      <c r="H6" s="117"/>
      <c r="I6" s="117"/>
      <c r="J6" s="117"/>
    </row>
    <row r="7" ht="52.5" customHeight="1" outlineLevel="1" spans="1:10">
      <c r="A7" s="118" t="s">
        <v>265</v>
      </c>
      <c r="B7" s="118" t="s">
        <v>290</v>
      </c>
      <c r="C7" s="118" t="s">
        <v>291</v>
      </c>
      <c r="D7" s="118" t="s">
        <v>292</v>
      </c>
      <c r="E7" s="118" t="s">
        <v>293</v>
      </c>
      <c r="F7" s="117" t="s">
        <v>294</v>
      </c>
      <c r="G7" s="117" t="s">
        <v>60</v>
      </c>
      <c r="H7" s="117" t="s">
        <v>295</v>
      </c>
      <c r="I7" s="118" t="s">
        <v>296</v>
      </c>
      <c r="J7" s="118" t="s">
        <v>297</v>
      </c>
    </row>
    <row r="8" ht="52.5" customHeight="1" outlineLevel="1" spans="1:10">
      <c r="A8" s="118" t="s">
        <v>265</v>
      </c>
      <c r="B8" s="118" t="s">
        <v>290</v>
      </c>
      <c r="C8" s="118" t="s">
        <v>291</v>
      </c>
      <c r="D8" s="118" t="s">
        <v>292</v>
      </c>
      <c r="E8" s="118" t="s">
        <v>298</v>
      </c>
      <c r="F8" s="117" t="s">
        <v>294</v>
      </c>
      <c r="G8" s="117" t="s">
        <v>60</v>
      </c>
      <c r="H8" s="117" t="s">
        <v>295</v>
      </c>
      <c r="I8" s="118" t="s">
        <v>296</v>
      </c>
      <c r="J8" s="118" t="s">
        <v>299</v>
      </c>
    </row>
    <row r="9" ht="52.5" customHeight="1" outlineLevel="1" spans="1:10">
      <c r="A9" s="118" t="s">
        <v>265</v>
      </c>
      <c r="B9" s="118" t="s">
        <v>290</v>
      </c>
      <c r="C9" s="118" t="s">
        <v>291</v>
      </c>
      <c r="D9" s="118" t="s">
        <v>300</v>
      </c>
      <c r="E9" s="118" t="s">
        <v>301</v>
      </c>
      <c r="F9" s="117" t="s">
        <v>294</v>
      </c>
      <c r="G9" s="117" t="s">
        <v>302</v>
      </c>
      <c r="H9" s="117" t="s">
        <v>303</v>
      </c>
      <c r="I9" s="118" t="s">
        <v>296</v>
      </c>
      <c r="J9" s="118" t="s">
        <v>304</v>
      </c>
    </row>
    <row r="10" ht="52.5" customHeight="1" outlineLevel="1" spans="1:10">
      <c r="A10" s="118" t="s">
        <v>265</v>
      </c>
      <c r="B10" s="118" t="s">
        <v>290</v>
      </c>
      <c r="C10" s="118" t="s">
        <v>305</v>
      </c>
      <c r="D10" s="118" t="s">
        <v>306</v>
      </c>
      <c r="E10" s="118" t="s">
        <v>307</v>
      </c>
      <c r="F10" s="117" t="s">
        <v>294</v>
      </c>
      <c r="G10" s="117" t="s">
        <v>308</v>
      </c>
      <c r="H10" s="117" t="s">
        <v>309</v>
      </c>
      <c r="I10" s="118" t="s">
        <v>310</v>
      </c>
      <c r="J10" s="118" t="s">
        <v>311</v>
      </c>
    </row>
    <row r="11" ht="52.5" customHeight="1" outlineLevel="1" spans="1:10">
      <c r="A11" s="118" t="s">
        <v>265</v>
      </c>
      <c r="B11" s="118" t="s">
        <v>290</v>
      </c>
      <c r="C11" s="118" t="s">
        <v>305</v>
      </c>
      <c r="D11" s="118" t="s">
        <v>306</v>
      </c>
      <c r="E11" s="118" t="s">
        <v>312</v>
      </c>
      <c r="F11" s="117" t="s">
        <v>313</v>
      </c>
      <c r="G11" s="117" t="s">
        <v>314</v>
      </c>
      <c r="H11" s="117" t="s">
        <v>315</v>
      </c>
      <c r="I11" s="118" t="s">
        <v>296</v>
      </c>
      <c r="J11" s="118" t="s">
        <v>316</v>
      </c>
    </row>
    <row r="12" ht="52.5" customHeight="1" outlineLevel="1" spans="1:10">
      <c r="A12" s="118" t="s">
        <v>265</v>
      </c>
      <c r="B12" s="118" t="s">
        <v>290</v>
      </c>
      <c r="C12" s="118" t="s">
        <v>317</v>
      </c>
      <c r="D12" s="118" t="s">
        <v>318</v>
      </c>
      <c r="E12" s="118" t="s">
        <v>319</v>
      </c>
      <c r="F12" s="117" t="s">
        <v>313</v>
      </c>
      <c r="G12" s="117" t="s">
        <v>320</v>
      </c>
      <c r="H12" s="117" t="s">
        <v>303</v>
      </c>
      <c r="I12" s="118" t="s">
        <v>296</v>
      </c>
      <c r="J12" s="119" t="s">
        <v>321</v>
      </c>
    </row>
    <row r="13" ht="52.5" customHeight="1" outlineLevel="1" spans="1:10">
      <c r="A13" s="118" t="s">
        <v>275</v>
      </c>
      <c r="B13" s="119" t="s">
        <v>322</v>
      </c>
      <c r="C13" s="118" t="s">
        <v>291</v>
      </c>
      <c r="D13" s="118" t="s">
        <v>292</v>
      </c>
      <c r="E13" s="118" t="s">
        <v>323</v>
      </c>
      <c r="F13" s="117" t="s">
        <v>294</v>
      </c>
      <c r="G13" s="117" t="s">
        <v>62</v>
      </c>
      <c r="H13" s="117" t="s">
        <v>324</v>
      </c>
      <c r="I13" s="118" t="s">
        <v>296</v>
      </c>
      <c r="J13" s="118" t="s">
        <v>325</v>
      </c>
    </row>
    <row r="14" ht="52.5" customHeight="1" outlineLevel="1" spans="1:10">
      <c r="A14" s="118" t="s">
        <v>275</v>
      </c>
      <c r="B14" s="118" t="s">
        <v>326</v>
      </c>
      <c r="C14" s="118" t="s">
        <v>291</v>
      </c>
      <c r="D14" s="118" t="s">
        <v>292</v>
      </c>
      <c r="E14" s="118" t="s">
        <v>327</v>
      </c>
      <c r="F14" s="117" t="s">
        <v>294</v>
      </c>
      <c r="G14" s="117" t="s">
        <v>60</v>
      </c>
      <c r="H14" s="117" t="s">
        <v>328</v>
      </c>
      <c r="I14" s="118" t="s">
        <v>296</v>
      </c>
      <c r="J14" s="118" t="s">
        <v>329</v>
      </c>
    </row>
    <row r="15" ht="52.5" customHeight="1" outlineLevel="1" spans="1:10">
      <c r="A15" s="118" t="s">
        <v>275</v>
      </c>
      <c r="B15" s="118" t="s">
        <v>326</v>
      </c>
      <c r="C15" s="118" t="s">
        <v>291</v>
      </c>
      <c r="D15" s="118" t="s">
        <v>330</v>
      </c>
      <c r="E15" s="118" t="s">
        <v>331</v>
      </c>
      <c r="F15" s="117" t="s">
        <v>294</v>
      </c>
      <c r="G15" s="117" t="s">
        <v>302</v>
      </c>
      <c r="H15" s="117" t="s">
        <v>303</v>
      </c>
      <c r="I15" s="118" t="s">
        <v>296</v>
      </c>
      <c r="J15" s="119" t="s">
        <v>332</v>
      </c>
    </row>
    <row r="16" ht="52.5" customHeight="1" outlineLevel="1" spans="1:10">
      <c r="A16" s="118" t="s">
        <v>275</v>
      </c>
      <c r="B16" s="118" t="s">
        <v>326</v>
      </c>
      <c r="C16" s="118" t="s">
        <v>305</v>
      </c>
      <c r="D16" s="118" t="s">
        <v>306</v>
      </c>
      <c r="E16" s="118" t="s">
        <v>333</v>
      </c>
      <c r="F16" s="117" t="s">
        <v>313</v>
      </c>
      <c r="G16" s="117" t="s">
        <v>334</v>
      </c>
      <c r="H16" s="117" t="s">
        <v>303</v>
      </c>
      <c r="I16" s="118" t="s">
        <v>296</v>
      </c>
      <c r="J16" s="119" t="s">
        <v>335</v>
      </c>
    </row>
    <row r="17" ht="52.5" customHeight="1" outlineLevel="1" spans="1:10">
      <c r="A17" s="118" t="s">
        <v>275</v>
      </c>
      <c r="B17" s="118" t="s">
        <v>326</v>
      </c>
      <c r="C17" s="118" t="s">
        <v>317</v>
      </c>
      <c r="D17" s="118" t="s">
        <v>318</v>
      </c>
      <c r="E17" s="118" t="s">
        <v>336</v>
      </c>
      <c r="F17" s="117" t="s">
        <v>313</v>
      </c>
      <c r="G17" s="117" t="s">
        <v>320</v>
      </c>
      <c r="H17" s="117" t="s">
        <v>303</v>
      </c>
      <c r="I17" s="118" t="s">
        <v>296</v>
      </c>
      <c r="J17" s="119" t="s">
        <v>337</v>
      </c>
    </row>
    <row r="18" ht="84" customHeight="1" outlineLevel="1" spans="1:10">
      <c r="A18" s="118" t="s">
        <v>270</v>
      </c>
      <c r="B18" s="119" t="s">
        <v>338</v>
      </c>
      <c r="C18" s="118" t="s">
        <v>291</v>
      </c>
      <c r="D18" s="118" t="s">
        <v>292</v>
      </c>
      <c r="E18" s="118" t="s">
        <v>339</v>
      </c>
      <c r="F18" s="117" t="s">
        <v>294</v>
      </c>
      <c r="G18" s="117" t="s">
        <v>59</v>
      </c>
      <c r="H18" s="117" t="s">
        <v>340</v>
      </c>
      <c r="I18" s="118" t="s">
        <v>296</v>
      </c>
      <c r="J18" s="118" t="s">
        <v>341</v>
      </c>
    </row>
    <row r="19" ht="81" customHeight="1" outlineLevel="1" spans="1:10">
      <c r="A19" s="118" t="s">
        <v>270</v>
      </c>
      <c r="B19" s="118" t="s">
        <v>342</v>
      </c>
      <c r="C19" s="118" t="s">
        <v>291</v>
      </c>
      <c r="D19" s="118" t="s">
        <v>330</v>
      </c>
      <c r="E19" s="118" t="s">
        <v>343</v>
      </c>
      <c r="F19" s="117" t="s">
        <v>294</v>
      </c>
      <c r="G19" s="117" t="s">
        <v>302</v>
      </c>
      <c r="H19" s="117" t="s">
        <v>303</v>
      </c>
      <c r="I19" s="118" t="s">
        <v>296</v>
      </c>
      <c r="J19" s="119" t="s">
        <v>344</v>
      </c>
    </row>
    <row r="20" ht="80" customHeight="1" outlineLevel="1" spans="1:10">
      <c r="A20" s="118" t="s">
        <v>270</v>
      </c>
      <c r="B20" s="118" t="s">
        <v>342</v>
      </c>
      <c r="C20" s="118" t="s">
        <v>291</v>
      </c>
      <c r="D20" s="118" t="s">
        <v>330</v>
      </c>
      <c r="E20" s="118" t="s">
        <v>345</v>
      </c>
      <c r="F20" s="117" t="s">
        <v>294</v>
      </c>
      <c r="G20" s="117" t="s">
        <v>302</v>
      </c>
      <c r="H20" s="117" t="s">
        <v>303</v>
      </c>
      <c r="I20" s="118" t="s">
        <v>296</v>
      </c>
      <c r="J20" s="119" t="s">
        <v>346</v>
      </c>
    </row>
    <row r="21" ht="52.5" customHeight="1" outlineLevel="1" spans="1:10">
      <c r="A21" s="118" t="s">
        <v>270</v>
      </c>
      <c r="B21" s="118" t="s">
        <v>342</v>
      </c>
      <c r="C21" s="118" t="s">
        <v>291</v>
      </c>
      <c r="D21" s="118" t="s">
        <v>300</v>
      </c>
      <c r="E21" s="118" t="s">
        <v>347</v>
      </c>
      <c r="F21" s="117" t="s">
        <v>294</v>
      </c>
      <c r="G21" s="117" t="s">
        <v>302</v>
      </c>
      <c r="H21" s="117" t="s">
        <v>303</v>
      </c>
      <c r="I21" s="118" t="s">
        <v>296</v>
      </c>
      <c r="J21" s="119" t="s">
        <v>348</v>
      </c>
    </row>
    <row r="22" ht="52.5" customHeight="1" outlineLevel="1" spans="1:10">
      <c r="A22" s="118" t="s">
        <v>270</v>
      </c>
      <c r="B22" s="118" t="s">
        <v>342</v>
      </c>
      <c r="C22" s="118" t="s">
        <v>305</v>
      </c>
      <c r="D22" s="118" t="s">
        <v>349</v>
      </c>
      <c r="E22" s="118" t="s">
        <v>350</v>
      </c>
      <c r="F22" s="117" t="s">
        <v>313</v>
      </c>
      <c r="G22" s="117" t="s">
        <v>68</v>
      </c>
      <c r="H22" s="117" t="s">
        <v>309</v>
      </c>
      <c r="I22" s="118" t="s">
        <v>296</v>
      </c>
      <c r="J22" s="118" t="s">
        <v>351</v>
      </c>
    </row>
    <row r="23" ht="52.5" customHeight="1" outlineLevel="1" spans="1:10">
      <c r="A23" s="118" t="s">
        <v>270</v>
      </c>
      <c r="B23" s="118" t="s">
        <v>342</v>
      </c>
      <c r="C23" s="118" t="s">
        <v>317</v>
      </c>
      <c r="D23" s="118" t="s">
        <v>318</v>
      </c>
      <c r="E23" s="118" t="s">
        <v>319</v>
      </c>
      <c r="F23" s="117" t="s">
        <v>313</v>
      </c>
      <c r="G23" s="117" t="s">
        <v>320</v>
      </c>
      <c r="H23" s="117" t="s">
        <v>303</v>
      </c>
      <c r="I23" s="118" t="s">
        <v>296</v>
      </c>
      <c r="J23" s="119" t="s">
        <v>352</v>
      </c>
    </row>
    <row r="24" ht="52.5" customHeight="1" outlineLevel="1" spans="1:10">
      <c r="A24" s="118" t="s">
        <v>277</v>
      </c>
      <c r="B24" s="118" t="s">
        <v>353</v>
      </c>
      <c r="C24" s="118" t="s">
        <v>291</v>
      </c>
      <c r="D24" s="118" t="s">
        <v>292</v>
      </c>
      <c r="E24" s="118" t="s">
        <v>354</v>
      </c>
      <c r="F24" s="117" t="s">
        <v>294</v>
      </c>
      <c r="G24" s="117" t="s">
        <v>59</v>
      </c>
      <c r="H24" s="117" t="s">
        <v>340</v>
      </c>
      <c r="I24" s="118" t="s">
        <v>296</v>
      </c>
      <c r="J24" s="118" t="s">
        <v>355</v>
      </c>
    </row>
    <row r="25" ht="52.5" customHeight="1" outlineLevel="1" spans="1:10">
      <c r="A25" s="118" t="s">
        <v>277</v>
      </c>
      <c r="B25" s="118" t="s">
        <v>356</v>
      </c>
      <c r="C25" s="118" t="s">
        <v>291</v>
      </c>
      <c r="D25" s="118" t="s">
        <v>330</v>
      </c>
      <c r="E25" s="118" t="s">
        <v>343</v>
      </c>
      <c r="F25" s="117" t="s">
        <v>294</v>
      </c>
      <c r="G25" s="117" t="s">
        <v>302</v>
      </c>
      <c r="H25" s="117" t="s">
        <v>303</v>
      </c>
      <c r="I25" s="118" t="s">
        <v>296</v>
      </c>
      <c r="J25" s="119" t="s">
        <v>357</v>
      </c>
    </row>
    <row r="26" ht="52.5" customHeight="1" outlineLevel="1" spans="1:10">
      <c r="A26" s="118" t="s">
        <v>277</v>
      </c>
      <c r="B26" s="118" t="s">
        <v>356</v>
      </c>
      <c r="C26" s="118" t="s">
        <v>291</v>
      </c>
      <c r="D26" s="118" t="s">
        <v>330</v>
      </c>
      <c r="E26" s="118" t="s">
        <v>358</v>
      </c>
      <c r="F26" s="117" t="s">
        <v>294</v>
      </c>
      <c r="G26" s="117" t="s">
        <v>302</v>
      </c>
      <c r="H26" s="117" t="s">
        <v>303</v>
      </c>
      <c r="I26" s="118" t="s">
        <v>296</v>
      </c>
      <c r="J26" s="119" t="s">
        <v>359</v>
      </c>
    </row>
    <row r="27" ht="52.5" customHeight="1" outlineLevel="1" spans="1:10">
      <c r="A27" s="118" t="s">
        <v>277</v>
      </c>
      <c r="B27" s="118" t="s">
        <v>356</v>
      </c>
      <c r="C27" s="118" t="s">
        <v>291</v>
      </c>
      <c r="D27" s="118" t="s">
        <v>300</v>
      </c>
      <c r="E27" s="118" t="s">
        <v>360</v>
      </c>
      <c r="F27" s="117" t="s">
        <v>294</v>
      </c>
      <c r="G27" s="117" t="s">
        <v>302</v>
      </c>
      <c r="H27" s="117" t="s">
        <v>303</v>
      </c>
      <c r="I27" s="118" t="s">
        <v>296</v>
      </c>
      <c r="J27" s="119" t="s">
        <v>361</v>
      </c>
    </row>
    <row r="28" ht="52.5" customHeight="1" outlineLevel="1" spans="1:10">
      <c r="A28" s="118" t="s">
        <v>277</v>
      </c>
      <c r="B28" s="118" t="s">
        <v>356</v>
      </c>
      <c r="C28" s="118" t="s">
        <v>305</v>
      </c>
      <c r="D28" s="118" t="s">
        <v>349</v>
      </c>
      <c r="E28" s="118" t="s">
        <v>350</v>
      </c>
      <c r="F28" s="117" t="s">
        <v>313</v>
      </c>
      <c r="G28" s="117" t="s">
        <v>68</v>
      </c>
      <c r="H28" s="117" t="s">
        <v>309</v>
      </c>
      <c r="I28" s="118" t="s">
        <v>296</v>
      </c>
      <c r="J28" s="118" t="s">
        <v>362</v>
      </c>
    </row>
    <row r="29" ht="39" customHeight="1" outlineLevel="1" spans="1:10">
      <c r="A29" s="118" t="s">
        <v>277</v>
      </c>
      <c r="B29" s="118" t="s">
        <v>356</v>
      </c>
      <c r="C29" s="118" t="s">
        <v>317</v>
      </c>
      <c r="D29" s="118" t="s">
        <v>318</v>
      </c>
      <c r="E29" s="118" t="s">
        <v>319</v>
      </c>
      <c r="F29" s="117" t="s">
        <v>313</v>
      </c>
      <c r="G29" s="117" t="s">
        <v>320</v>
      </c>
      <c r="H29" s="117" t="s">
        <v>303</v>
      </c>
      <c r="I29" s="118" t="s">
        <v>296</v>
      </c>
      <c r="J29" s="119" t="s">
        <v>363</v>
      </c>
    </row>
  </sheetData>
  <mergeCells count="10">
    <mergeCell ref="A2:J2"/>
    <mergeCell ref="A3:E3"/>
    <mergeCell ref="A7:A12"/>
    <mergeCell ref="A13:A17"/>
    <mergeCell ref="A18:A23"/>
    <mergeCell ref="A24:A29"/>
    <mergeCell ref="B7:B12"/>
    <mergeCell ref="B13:B17"/>
    <mergeCell ref="B18:B23"/>
    <mergeCell ref="B24:B29"/>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州对下转移支付预算表09-1</vt:lpstr>
      <vt:lpstr>州对下转移支付绩效目标表09-2</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罗忠（18088181187）</cp:lastModifiedBy>
  <dcterms:created xsi:type="dcterms:W3CDTF">2025-02-28T09:33:00Z</dcterms:created>
  <dcterms:modified xsi:type="dcterms:W3CDTF">2025-06-19T09:02:20Z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CCA82F223A604E658C45E4CCA78BA7BC_12</vt:lpwstr>
  </property>
  <property fmtid="{D5CDD505-2E9C-101B-9397-08002B2CF9AE}" pid="3" name="KSOProductBuildVer">
    <vt:lpwstr>2052-12.1.0.20784</vt:lpwstr>
  </property>
</Properties>
</file>