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12" activeTab="16"/>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州对下转移支付预算表09-1" sheetId="14" r:id="rId13"/>
    <sheet name="州对下转移支付绩效目标表09-2"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<sst xmlns="http://schemas.openxmlformats.org/spreadsheetml/2006/main" count="1330" uniqueCount="455">
  <si>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</si>
  <si>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</si>
  <si>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</si>
  <si>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</si>
  <si>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</si>
  <si>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</si>
  <si>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</si>
  <si>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</si>
  <si>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</si>
  <si>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</si>
  <si>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</si>
  <si>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</si>
  <si>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</si>
  <si>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</si>
  <si>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</si>
  <si>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</si>
  <si>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</si>
  <si>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</si>
  <si>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</si>
  <si>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</si>
  <si>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</si>
  <si>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</si>
  <si>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</si>
  <si>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</si>
  <si>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</si>
  <si>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</si>
  <si>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</si>
  <si>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</si>
  <si>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</si>
  <si>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</si>
  <si>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</si>
  <si>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</si>
  <si>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</si>
  <si>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</si>
  <si>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</si>
  <si>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</si>
  <si>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</si>
  <si>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</si>
  <si>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</si>
  <si>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</si>
  <si>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</si>
  <si>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</si>
  <si>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</si>
  <si>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</si>
  <si>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</si>
  <si>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125005</t>
  </si>
  <si>
    <t>云南省德宏傣族景颇族自治州制糖工业研究所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</si>
  <si>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</si>
  <si>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</si>
  <si>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</si>
  <si>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</si>
  <si>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</si>
  <si>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</si>
  <si>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</si>
  <si>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</si>
  <si>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</si>
  <si>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</si>
  <si>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</si>
  <si>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</si>
  <si>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</si>
  <si>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</si>
  <si>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</si>
  <si>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</si>
  <si>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</si>
  <si>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</si>
  <si>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</si>
  <si>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</si>
  <si>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</si>
  <si>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</si>
  <si>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</si>
  <si>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</si>
  <si>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</si>
  <si>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</si>
  <si>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</si>
  <si>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206</t>
  </si>
  <si>
    <t>科学技术支出</t>
  </si>
  <si>
    <t>20602</t>
  </si>
  <si>
    <t>基础研究</t>
  </si>
  <si>
    <t>2060201</t>
  </si>
  <si>
    <t>机构运行</t>
  </si>
  <si>
    <t>2060208</t>
  </si>
  <si>
    <t>科技人才队伍建设</t>
  </si>
  <si>
    <t>2060299</t>
  </si>
  <si>
    <t>其他基础研究支出</t>
  </si>
  <si>
    <t>20605</t>
  </si>
  <si>
    <t>科技条件与服务</t>
  </si>
  <si>
    <t>2060599</t>
  </si>
  <si>
    <t>其他科技条件与服务支出</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</si>
  <si>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</si>
  <si>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</si>
  <si>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</si>
  <si>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</si>
  <si>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</si>
  <si>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</si>
  <si>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</si>
  <si>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</si>
  <si>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</si>
  <si>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</si>
  <si>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</si>
  <si>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</si>
  <si>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</si>
  <si>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</si>
  <si>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</si>
  <si>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</si>
  <si>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</si>
  <si>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</si>
  <si>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</si>
  <si>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</si>
  <si>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</si>
  <si>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</si>
  <si>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</si>
  <si>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</si>
  <si>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</si>
  <si>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</si>
  <si>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</si>
  <si>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2130106</t>
  </si>
  <si>
    <t>科技转化与推广服务</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</si>
  <si>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</si>
  <si>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</si>
  <si>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</si>
  <si>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</si>
  <si>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</si>
  <si>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</si>
  <si>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</si>
  <si>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</si>
  <si>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</si>
  <si>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</si>
  <si>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</si>
  <si>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</si>
  <si>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</si>
  <si>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</si>
  <si>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</si>
  <si>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</si>
  <si>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</si>
  <si>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</si>
  <si>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</si>
  <si>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</si>
  <si>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</si>
  <si>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</si>
  <si>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</si>
  <si>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</si>
  <si>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</si>
  <si>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</si>
  <si>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</si>
  <si>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</si>
  <si>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</si>
  <si>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</si>
  <si>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</si>
  <si>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</si>
  <si>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</si>
  <si>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</si>
  <si>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</si>
  <si>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</si>
  <si>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</si>
  <si>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</si>
  <si>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</si>
  <si>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</si>
  <si>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</si>
  <si>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</si>
  <si>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</si>
  <si>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</si>
  <si>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</si>
  <si>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</si>
  <si>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</si>
  <si>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</si>
  <si>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</si>
  <si>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</si>
  <si>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</si>
  <si>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</si>
  <si>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</si>
  <si>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</si>
  <si>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</si>
  <si>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</si>
  <si>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</si>
  <si>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</si>
  <si>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</si>
  <si>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</si>
  <si>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</si>
  <si>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</si>
  <si>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</si>
  <si>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</si>
  <si>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</si>
  <si>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</si>
  <si>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</si>
  <si>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</si>
  <si>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</si>
  <si>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</si>
  <si>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</si>
  <si>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</si>
  <si>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</si>
  <si>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</si>
  <si>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</si>
  <si>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</si>
  <si>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</si>
  <si>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</si>
  <si>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</si>
  <si>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</si>
  <si>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</si>
  <si>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533100210000000001826</t>
  </si>
  <si>
    <t>事业人员支出工资</t>
  </si>
  <si>
    <t>30101</t>
  </si>
  <si>
    <t>基本工资</t>
  </si>
  <si>
    <t>30102</t>
  </si>
  <si>
    <t>津贴补贴</t>
  </si>
  <si>
    <t>30107</t>
  </si>
  <si>
    <t>绩效工资</t>
  </si>
  <si>
    <t>533100231100001450665</t>
  </si>
  <si>
    <t>绩效奖励事业</t>
  </si>
  <si>
    <t>533100210000000001827</t>
  </si>
  <si>
    <t>社会保障缴费</t>
  </si>
  <si>
    <t>30108</t>
  </si>
  <si>
    <t>机关事业单位基本养老保险缴费</t>
  </si>
  <si>
    <t>30110</t>
  </si>
  <si>
    <t>职工基本医疗保险缴费</t>
  </si>
  <si>
    <t>533100231100001077432</t>
  </si>
  <si>
    <t>退休公务员医疗费</t>
  </si>
  <si>
    <t>30111</t>
  </si>
  <si>
    <t>公务员医疗补助缴费</t>
  </si>
  <si>
    <t>30112</t>
  </si>
  <si>
    <t>其他社会保障缴费</t>
  </si>
  <si>
    <t>533100210000000001828</t>
  </si>
  <si>
    <t>30113</t>
  </si>
  <si>
    <t>533100210000000001831</t>
  </si>
  <si>
    <t>一般公用经费</t>
  </si>
  <si>
    <t>30201</t>
  </si>
  <si>
    <t>办公费</t>
  </si>
  <si>
    <t>30205</t>
  </si>
  <si>
    <t>水费</t>
  </si>
  <si>
    <t>30206</t>
  </si>
  <si>
    <t>电费</t>
  </si>
  <si>
    <t>30211</t>
  </si>
  <si>
    <t>差旅费</t>
  </si>
  <si>
    <t>30229</t>
  </si>
  <si>
    <t>福利费</t>
  </si>
  <si>
    <t>533100210000000001830</t>
  </si>
  <si>
    <t>退休公用经费</t>
  </si>
  <si>
    <t>预算05-1表</t>
  </si>
  <si>
    <t>2025年部门项目支出预算表</t>
  </si>
  <si>
    <t>项目分类</t>
  </si>
  <si>
    <t>项目单位</t>
  </si>
  <si>
    <t>经济科目编码</t>
  </si>
  <si>
    <t>经济科目名称</t>
  </si>
  <si>
    <t>本年拨款</t>
  </si>
  <si>
    <t>其中：本次下达</t>
  </si>
  <si>
    <t>单位资金安排技能提升项目经费</t>
  </si>
  <si>
    <t>事业发展类</t>
  </si>
  <si>
    <t>533100241100002064874</t>
  </si>
  <si>
    <t>30213</t>
  </si>
  <si>
    <t>维修（护）费</t>
  </si>
  <si>
    <t>31002</t>
  </si>
  <si>
    <t>办公设备购置</t>
  </si>
  <si>
    <t>31003</t>
  </si>
  <si>
    <t>专用设备购置</t>
  </si>
  <si>
    <t>单位资金安排秸秆资源高值转化构建污染水体光敏治理体系的研究项目经费</t>
  </si>
  <si>
    <t>533100251100003672153</t>
  </si>
  <si>
    <t>30216</t>
  </si>
  <si>
    <t>培训费</t>
  </si>
  <si>
    <t>30226</t>
  </si>
  <si>
    <t>劳务费</t>
  </si>
  <si>
    <t>单位资金安排芒市鲜食玉米产业科技特派团项目经费</t>
  </si>
  <si>
    <t>533100251100003671501</t>
  </si>
  <si>
    <t>30218</t>
  </si>
  <si>
    <t>专用材料费</t>
  </si>
  <si>
    <t>单位资金安排其他收入自有资金经费</t>
  </si>
  <si>
    <t>专项业务类</t>
  </si>
  <si>
    <t>533100241100002065962</t>
  </si>
  <si>
    <t>单位资金安排首席技师特殊生活补贴资金</t>
  </si>
  <si>
    <t>533100241100002085865</t>
  </si>
  <si>
    <t>30305</t>
  </si>
  <si>
    <t>生活补助</t>
  </si>
  <si>
    <t>单位资金安排云南省科技特派员项目经费</t>
  </si>
  <si>
    <t>533100251100003672528</t>
  </si>
  <si>
    <t>30299</t>
  </si>
  <si>
    <t>其他商品和服务支出</t>
  </si>
  <si>
    <t>非税征管成本补助经费</t>
  </si>
  <si>
    <t>533100210000000002438</t>
  </si>
  <si>
    <t>30217</t>
  </si>
  <si>
    <t>30228</t>
  </si>
  <si>
    <t>工会经费</t>
  </si>
  <si>
    <t>预算05-2表</t>
  </si>
  <si>
    <t>单位名称、项目名称</t>
  </si>
  <si>
    <t>项目年度绩效目标</t>
  </si>
  <si>
    <t>一级指标</t>
  </si>
  <si>
    <t>二级指标</t>
  </si>
  <si>
    <t>三级指标</t>
  </si>
  <si>
    <t>指标性质</t>
  </si>
  <si>
    <t>指标值</t>
  </si>
  <si>
    <t>度量单位</t>
  </si>
  <si>
    <t>指标属性</t>
  </si>
  <si>
    <t>指标内容</t>
  </si>
  <si>
    <t>2025年年度目标：深入德宏鲜食玉米加工企业，了解企业需求，确定产品研发方向并开展相关研究，发表论文1篇；服务对象满意度指标达到90%。</t>
  </si>
  <si>
    <t>产出指标</t>
  </si>
  <si>
    <t>数量指标</t>
  </si>
  <si>
    <t>服务德宏鲜食玉米加工企业数量</t>
  </si>
  <si>
    <t>&gt;=</t>
  </si>
  <si>
    <t>1.00</t>
  </si>
  <si>
    <t>家</t>
  </si>
  <si>
    <t>定量指标</t>
  </si>
  <si>
    <t>反映服务德宏鲜食玉米加工企业完成情况。</t>
  </si>
  <si>
    <t>发表论文数量</t>
  </si>
  <si>
    <t>篇</t>
  </si>
  <si>
    <t>反映项目实施期间发表论文数量。</t>
  </si>
  <si>
    <t>效益指标</t>
  </si>
  <si>
    <t>社会效益</t>
  </si>
  <si>
    <t>促进鲜食玉米产业提质增效</t>
  </si>
  <si>
    <t>=</t>
  </si>
  <si>
    <t>有效</t>
  </si>
  <si>
    <t>年</t>
  </si>
  <si>
    <t>定性指标</t>
  </si>
  <si>
    <t>反映项目实施后促进鲜食玉米企业提质增效的情况。</t>
  </si>
  <si>
    <t>增加科技附加值</t>
  </si>
  <si>
    <t>反映项目实施后科技附加值增加情况。</t>
  </si>
  <si>
    <t>可持续影响</t>
  </si>
  <si>
    <t>产品研发和技术在项目实施区的到位率</t>
  </si>
  <si>
    <t>100</t>
  </si>
  <si>
    <t>%</t>
  </si>
  <si>
    <t>反映项目的产品研发和技术在项目实施区的到位情况。</t>
  </si>
  <si>
    <t>满意度指标</t>
  </si>
  <si>
    <t>服务对象满意度</t>
  </si>
  <si>
    <t>90</t>
  </si>
  <si>
    <t>反映服务对象对实施项目的整体满意度。
服务对象满意度=（对项目实施整体满意的人数/问卷调查人数）*100%。</t>
  </si>
  <si>
    <t>继续开展电工、焊工和高处作业安全技能培训和鉴定及特种设备鉴定工作，力求本年培训鉴定达到1000人次，培训人员合格率达到70%以上，参训人员满意度达到90%以上，让学员更多掌握相关劳动技能，最大限度促进社会就业。</t>
  </si>
  <si>
    <t>开设课程门数</t>
  </si>
  <si>
    <t>门</t>
  </si>
  <si>
    <t>反映开展培训设置的课程门数。</t>
  </si>
  <si>
    <t>培训参加人次</t>
  </si>
  <si>
    <t>1000</t>
  </si>
  <si>
    <t>人次</t>
  </si>
  <si>
    <t>反映参加培训的人员数量。</t>
  </si>
  <si>
    <t>质量指标</t>
  </si>
  <si>
    <t>培训人员合格率</t>
  </si>
  <si>
    <t>70</t>
  </si>
  <si>
    <t>反映参加培训人员的合格率。培训人员合格率=培训人员合格人数/参加培训总人数*100%。</t>
  </si>
  <si>
    <t>受训人员就业率</t>
  </si>
  <si>
    <t>80</t>
  </si>
  <si>
    <t>反映参加培训人员掌握相关劳动技能，促进社会就业的情况。促进社会就业率=人员培训后就业人数/参加培训总人数*100%。</t>
  </si>
  <si>
    <t>参训人员满意度</t>
  </si>
  <si>
    <t>反映参训人员对培训内容、教师授课、课程设置和培训效果的满意度。</t>
  </si>
  <si>
    <t>不断加强职业技能基础能力建设，改善培训环境，为扩大培训人数、提升培训质量。2025年预计购置设备4台，开展农民工、企业职工职业技能培训1000人，培训合格率达到70%以上。</t>
  </si>
  <si>
    <t>组织培训期数</t>
  </si>
  <si>
    <t>班次</t>
  </si>
  <si>
    <t>反映开展培训的期数。</t>
  </si>
  <si>
    <t>购置设备数</t>
  </si>
  <si>
    <t>台</t>
  </si>
  <si>
    <t>反映购置设备的数量。</t>
  </si>
  <si>
    <t>维修维护次数</t>
  </si>
  <si>
    <t>次</t>
  </si>
  <si>
    <t>反映维修维护的次数。</t>
  </si>
  <si>
    <t>设备验收合格率</t>
  </si>
  <si>
    <t>反映参加设备验收的合格率。设备验收合格率=设备验收合格数/购置的设备总数*100%。</t>
  </si>
  <si>
    <t>反应参加培训人员掌握相关劳动技能，促进社会就业的情况。促进社会就业率=人员培训后就业人数/参加培训总人数*100%。</t>
  </si>
  <si>
    <t>反应参训人员对培训内容、教师授课、课程设置和培训效果的满意度。</t>
  </si>
  <si>
    <t>根据云党人才办﹝2022﹞6号文件精神，云南省“首席技师”特殊生活补贴每年3万元，做到及时、准确无误兑现给获补对象，获补对象满意度达100%。</t>
  </si>
  <si>
    <t>获补对象数</t>
  </si>
  <si>
    <t>人</t>
  </si>
  <si>
    <t>反映获补助人员的数量。</t>
  </si>
  <si>
    <t>获补对象准确率</t>
  </si>
  <si>
    <t>反映兑现给获补对象补助的准确情况。
获补对象准确率=抽检符合标准的补助对象数/抽检实际补助对象数*100%。</t>
  </si>
  <si>
    <t>补助标准合规率</t>
  </si>
  <si>
    <t>反映补助标准合规的情况。
补助标准合规率=合规的补助对象数/补助对象总数*100%。</t>
  </si>
  <si>
    <t>时效指标</t>
  </si>
  <si>
    <t>补助发放及时率</t>
  </si>
  <si>
    <t>95</t>
  </si>
  <si>
    <t xml:space="preserve">反映补助发放及时率。补助发放及时率=及时完成的工作任务数/工作任务总数*100%。  </t>
  </si>
  <si>
    <t>提升补助对象工作积极性</t>
  </si>
  <si>
    <t>反映提升补助对象工作积极性的情况。</t>
  </si>
  <si>
    <t>获补对象满意度</t>
  </si>
  <si>
    <t>反映首席技师对补助发放的满意程度。</t>
  </si>
  <si>
    <t>项目资金为银行存款利息收入和税务局返还手续费。2025年0.5万元。资金用于弥补单位公用经费，维持单位运转，有效提高工作效率，促进单位各项事业发展。</t>
  </si>
  <si>
    <t>办公经费保障人数</t>
  </si>
  <si>
    <t>反映办公费保障单位正常运转的在职人员数。</t>
  </si>
  <si>
    <t>工作任务完成率</t>
  </si>
  <si>
    <t>反映工作任务完成率。工作任务完成率=已完成的工作任务数/工作任务总数*100%。</t>
  </si>
  <si>
    <t>任务完成及时率</t>
  </si>
  <si>
    <t>反映任务完成及时率。任务完成及时率=及时完成的工作任务数/工作任务总数*100%。</t>
  </si>
  <si>
    <t>保障部门正常运转</t>
  </si>
  <si>
    <t>反映部门正常运转情况。</t>
  </si>
  <si>
    <t>单位人员满意度</t>
  </si>
  <si>
    <t>反映单位在职人员对公用经费保障情况的满意度。</t>
  </si>
  <si>
    <t>一是围绕近年来甘蔗上山入榨甘蔗原料差、甘蔗联合机收和分布式机收等多种因素导致的清净除杂效果差、工艺控制不稳的生产技术难题开展技术指导与咨询服务30次以上，现场服务不少于20天；二是围绕制糖工艺及设备改进等方面联合制糖企业开展技术革新1项及以上，申报实用新型专利1项及以上，有效推进蔗糖产业节能减排、提质增效、转型升级，盈江县和陇川县的综合产糖率稳定在13%以上；三是通过教、传、帮、带等多种方式为企业培养产业技术骨干2名，解决企业对高层次技能人才的需求，四是集中培训企业制糖相关员工1期次，合计50人次,服务对象的满意度指标达到90%。</t>
  </si>
  <si>
    <t>开展技术指导与咨询服次数</t>
  </si>
  <si>
    <t>30</t>
  </si>
  <si>
    <t>反映开展技术指导与咨询服的情况。</t>
  </si>
  <si>
    <t>申报实用新型专利数</t>
  </si>
  <si>
    <t>项</t>
  </si>
  <si>
    <t>放映申报实用新型专利的数量。</t>
  </si>
  <si>
    <t>培训制糖企业相关员工数量</t>
  </si>
  <si>
    <t>反映培训制糖企业员工的情况。</t>
  </si>
  <si>
    <t>培训合格率</t>
  </si>
  <si>
    <t>反映培训员工合格情况。</t>
  </si>
  <si>
    <t>2025年年度目标：协助完成两亲性功能单体的设计和筛选，合作发表论文1篇，申报专利1项，培训新材料相关领域科技人员2人及企业技术人员不少于200人次；服务对象的满意度指标达到90%。</t>
  </si>
  <si>
    <t>申报专利数</t>
  </si>
  <si>
    <t>反映申报专利的数量。</t>
  </si>
  <si>
    <t>发表科研论文数量</t>
  </si>
  <si>
    <t>反映项目实施期间发表科研论文数量。</t>
  </si>
  <si>
    <t>培训新材料相关领域科技人员</t>
  </si>
  <si>
    <t>反映科技培训开展情况，提高受益人群的科技素质。</t>
  </si>
  <si>
    <t>培训企业技术人员</t>
  </si>
  <si>
    <t>200</t>
  </si>
  <si>
    <t>反映培训企业技术人员的情况。</t>
  </si>
  <si>
    <t>科研项目在实施区的到位率</t>
  </si>
  <si>
    <t>反映科研项目在实施区的到位情况。</t>
  </si>
  <si>
    <t>预算06表</t>
  </si>
  <si>
    <t>政府性基金预算支出预算表</t>
  </si>
  <si>
    <t>单位名称：德宏傣族景颇族自治州残疾人联合会</t>
  </si>
  <si>
    <t>本年政府性基金预算支出</t>
  </si>
  <si>
    <t>合  计</t>
  </si>
  <si>
    <t>本单位无此事项内容公开，故此表为空表。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</si>
  <si>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</si>
  <si>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</si>
  <si>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</si>
  <si>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</si>
  <si>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</si>
  <si>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</si>
  <si>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</si>
  <si>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</si>
  <si>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</si>
  <si>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</si>
  <si>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</si>
  <si>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</si>
  <si>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复印纸</t>
  </si>
  <si>
    <t>件</t>
  </si>
  <si>
    <t>打印机</t>
  </si>
  <si>
    <t>柜子</t>
  </si>
  <si>
    <t>柜类</t>
  </si>
  <si>
    <t>套</t>
  </si>
  <si>
    <t>计算机</t>
  </si>
  <si>
    <t>预算08表</t>
  </si>
  <si>
    <t>政府购买服务项目</t>
  </si>
  <si>
    <t>政府购买服务目录</t>
  </si>
  <si>
    <t>预算09-1表</t>
  </si>
  <si>
    <t>单位名称（项目）</t>
  </si>
  <si>
    <t>地区</t>
  </si>
  <si>
    <t>政府性基金</t>
  </si>
  <si>
    <t>芒市</t>
  </si>
  <si>
    <t>梁河</t>
  </si>
  <si>
    <t>盈江</t>
  </si>
  <si>
    <t>陇川</t>
  </si>
  <si>
    <t>瑞丽</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</si>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</sst>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3" borderId="18" applyNumberFormat="0" applyAlignment="0" applyProtection="0">
      <alignment vertical="center"/>
    </xf>
    <xf numFmtId="0" fontId="30" fillId="4" borderId="19" applyNumberFormat="0" applyAlignment="0" applyProtection="0">
      <alignment vertical="center"/>
    </xf>
    <xf numFmtId="0" fontId="31" fillId="4" borderId="18" applyNumberFormat="0" applyAlignment="0" applyProtection="0">
      <alignment vertical="center"/>
    </xf>
    <xf numFmtId="0" fontId="32" fillId="5"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7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5" fillId="0" borderId="0" xfId="0" applyFont="1" applyBorder="1" applyAlignment="1">
      <alignment horizontal="left"/>
    </xf>
    <xf numFmtId="0" fontId="0" fillId="0" borderId="0" xfId="0" applyBorder="1" applyAlignment="1">
      <alignment horizontal="left"/>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8" xfId="0" applyFont="1" applyBorder="1" applyAlignment="1" applyProtection="1">
      <alignment horizontal="center" vertical="center" wrapText="1"/>
      <protection locked="0"/>
    </xf>
    <xf numFmtId="0" fontId="4" fillId="0" borderId="8" xfId="0" applyFont="1" applyBorder="1" applyAlignment="1">
      <alignment horizontal="left" vertical="center"/>
    </xf>
    <xf numFmtId="0" fontId="4" fillId="0" borderId="9"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8" xfId="0"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0" xfId="0" applyFont="1" applyBorder="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7" xfId="0" applyFont="1" applyBorder="1" applyAlignment="1" applyProtection="1">
      <alignment horizontal="center" vertical="center" wrapText="1"/>
      <protection locked="0"/>
    </xf>
    <xf numFmtId="0" fontId="4" fillId="0" borderId="0" xfId="0" applyFont="1" applyBorder="1" applyAlignment="1" applyProtection="1">
      <alignment horizontal="right" vertical="center"/>
      <protection locked="0"/>
    </xf>
    <xf numFmtId="0" fontId="2" fillId="0" borderId="0" xfId="0" applyFont="1" applyAlignment="1"/>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2" fillId="0" borderId="0" xfId="0" applyFont="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0" fontId="5" fillId="0" borderId="10" xfId="0" applyBorder="1" applyAlignment="1">
      <alignment horizontal="center" vertical="center" wrapText="1"/>
    </xf>
    <xf numFmtId="0" fontId="5" fillId="0" borderId="10" xfId="0" applyBorder="1" applyAlignment="1">
      <alignment horizontal="center" vertical="center"/>
    </xf>
    <xf numFmtId="176" fontId="1" fillId="0" borderId="9" xfId="51" applyBorder="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8" xfId="0" applyBorder="1" applyAlignment="1">
      <alignment horizontal="center" vertical="center"/>
    </xf>
    <xf numFmtId="0" fontId="5" fillId="0" borderId="8" xfId="0" applyBorder="1" applyAlignment="1">
      <alignment vertical="center"/>
    </xf>
    <xf numFmtId="176" fontId="1" fillId="0" borderId="4" xfId="51" applyBorder="1" applyProtection="1">
      <alignment horizontal="right" vertical="center"/>
      <protection locked="0"/>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wrapTex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49" fontId="11" fillId="0" borderId="0" xfId="50" applyFont="1" applyFill="1" applyBorder="1">
      <alignment horizontal="left" vertical="center" wrapText="1"/>
    </xf>
    <xf numFmtId="49" fontId="12" fillId="0" borderId="0" xfId="50" applyFont="1" applyFill="1" applyBorder="1" applyAlignment="1">
      <alignment horizontal="center" vertical="center" wrapText="1"/>
    </xf>
    <xf numFmtId="49" fontId="11" fillId="0" borderId="7" xfId="50" applyFont="1" applyFill="1" applyAlignment="1">
      <alignment horizontal="center" vertical="center" wrapText="1"/>
    </xf>
    <xf numFmtId="49" fontId="11" fillId="0" borderId="7" xfId="50" applyFont="1" applyFill="1">
      <alignment horizontal="left" vertical="center" wrapText="1"/>
    </xf>
    <xf numFmtId="49" fontId="11" fillId="0" borderId="0" xfId="50" applyFont="1" applyFill="1" applyBorder="1" applyAlignment="1">
      <alignment horizontal="right" vertical="center" wrapText="1"/>
    </xf>
    <xf numFmtId="49" fontId="11" fillId="0" borderId="7" xfId="50" applyFont="1" applyFill="1" applyAlignment="1">
      <alignment horizontal="left" vertical="center" wrapText="1"/>
    </xf>
    <xf numFmtId="49" fontId="11" fillId="0" borderId="0" xfId="0" applyNumberFormat="1" applyFont="1" applyBorder="1" applyAlignment="1">
      <alignment horizontal="right" vertical="center" wrapText="1"/>
    </xf>
    <xf numFmtId="49" fontId="12" fillId="0" borderId="0" xfId="50" applyFont="1" applyBorder="1" applyAlignment="1">
      <alignment horizontal="center"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1" fillId="0" borderId="0" xfId="50" applyFont="1" applyBorder="1">
      <alignment horizontal="left" vertical="center" wrapText="1"/>
    </xf>
    <xf numFmtId="49" fontId="11" fillId="0" borderId="0" xfId="50" applyFont="1" applyBorder="1" applyAlignment="1">
      <alignment horizontal="right" vertical="center" wrapText="1"/>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0"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K11" sqref="K11"/>
    </sheetView>
  </sheetViews>
  <sheetFormatPr defaultColWidth="10.2857142857143" defaultRowHeight="15" customHeight="1" outlineLevelCol="3"/>
  <cols>
    <col min="1" max="4" width="33.2857142857143" customWidth="1"/>
  </cols>
  <sheetData>
    <row r="1" ht="18.75" customHeight="1" spans="1:4">
      <c r="A1" s="174"/>
      <c r="B1" s="174"/>
      <c r="C1" s="174"/>
      <c r="D1" s="175" t="s">
        <v>0</v>
      </c>
    </row>
    <row r="2" ht="42" customHeight="1" spans="1:4">
      <c r="A2" s="176" t="str">
        <f>"2025"&amp;"年部门财务收支预算总表"</f>
        <v>2025年部门财务收支预算总表</v>
      </c>
      <c r="B2" s="176"/>
      <c r="C2" s="176"/>
      <c r="D2" s="176"/>
    </row>
    <row r="3" ht="18.75" customHeight="1" spans="1:4">
      <c r="A3" s="130" t="str">
        <f>"单位名称："&amp;"云南省德宏傣族景颇族自治州制糖工业研究所"</f>
        <v>单位名称：云南省德宏傣族景颇族自治州制糖工业研究所</v>
      </c>
      <c r="B3" s="130"/>
      <c r="C3" s="131"/>
      <c r="D3" s="177"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2158136.99</v>
      </c>
      <c r="C6" s="130" t="str">
        <f>"一"&amp;"、"&amp;"科学技术支出"</f>
        <v>一、科学技术支出</v>
      </c>
      <c r="D6" s="132">
        <v>1861331</v>
      </c>
    </row>
    <row r="7" ht="18.75" customHeight="1" spans="1:4">
      <c r="A7" s="130" t="s">
        <v>8</v>
      </c>
      <c r="B7" s="132"/>
      <c r="C7" s="130" t="str">
        <f>"二"&amp;"、"&amp;"社会保障和就业支出"</f>
        <v>二、社会保障和就业支出</v>
      </c>
      <c r="D7" s="132">
        <v>225672.4</v>
      </c>
    </row>
    <row r="8" ht="18.75" customHeight="1" spans="1:4">
      <c r="A8" s="130" t="s">
        <v>9</v>
      </c>
      <c r="B8" s="132"/>
      <c r="C8" s="130" t="str">
        <f>"三"&amp;"、"&amp;"卫生健康支出"</f>
        <v>三、卫生健康支出</v>
      </c>
      <c r="D8" s="132">
        <v>151661.07</v>
      </c>
    </row>
    <row r="9" ht="18.75" customHeight="1" spans="1:4">
      <c r="A9" s="130" t="s">
        <v>10</v>
      </c>
      <c r="B9" s="132"/>
      <c r="C9" s="130" t="str">
        <f>"四"&amp;"、"&amp;"农林水支出"</f>
        <v>四、农林水支出</v>
      </c>
      <c r="D9" s="132">
        <v>130000</v>
      </c>
    </row>
    <row r="10" ht="18.75" customHeight="1" spans="1:4">
      <c r="A10" s="130" t="s">
        <v>11</v>
      </c>
      <c r="B10" s="132">
        <v>365000</v>
      </c>
      <c r="C10" s="130" t="str">
        <f>"五"&amp;"、"&amp;"住房保障支出"</f>
        <v>五、住房保障支出</v>
      </c>
      <c r="D10" s="132">
        <v>154472.52</v>
      </c>
    </row>
    <row r="11" ht="18.75" customHeight="1" spans="1:4">
      <c r="A11" s="130" t="s">
        <v>12</v>
      </c>
      <c r="B11" s="132">
        <v>210000</v>
      </c>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v>155000</v>
      </c>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2523136.99</v>
      </c>
      <c r="C32" s="130" t="s">
        <v>18</v>
      </c>
      <c r="D32" s="132">
        <v>2523136.99</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2523136.99</v>
      </c>
      <c r="C36" s="130" t="s">
        <v>25</v>
      </c>
      <c r="D36" s="132">
        <v>2523136.99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B10"/>
    </sheetView>
  </sheetViews>
  <sheetFormatPr defaultColWidth="9.14285714285714" defaultRowHeight="14.25" customHeight="1" outlineLevelCol="5"/>
  <cols>
    <col min="1" max="6" width="24.3428571428571" customWidth="1"/>
  </cols>
  <sheetData>
    <row r="1" ht="12" customHeight="1" spans="1:6">
      <c r="A1" s="106">
        <v>1</v>
      </c>
      <c r="B1" s="107">
        <v>0</v>
      </c>
      <c r="C1" s="106">
        <v>1</v>
      </c>
      <c r="D1" s="87"/>
      <c r="E1" s="87"/>
      <c r="F1" s="105" t="s">
        <v>402</v>
      </c>
    </row>
    <row r="2" ht="26.25" customHeight="1" spans="1:6">
      <c r="A2" s="108" t="str">
        <f>"2025"&amp;"年部门政府性基金预算支出预算表"</f>
        <v>2025年部门政府性基金预算支出预算表</v>
      </c>
      <c r="B2" s="108" t="s">
        <v>403</v>
      </c>
      <c r="C2" s="109"/>
      <c r="D2" s="110"/>
      <c r="E2" s="110"/>
      <c r="F2" s="110"/>
    </row>
    <row r="3" ht="13.5" customHeight="1" spans="1:6">
      <c r="A3" s="111" t="str">
        <f>"单位名称："&amp;"云南省德宏傣族景颇族自治州制糖工业研究所"</f>
        <v>单位名称：云南省德宏傣族景颇族自治州制糖工业研究所</v>
      </c>
      <c r="B3" s="111" t="s">
        <v>404</v>
      </c>
      <c r="C3" s="112"/>
      <c r="D3" s="87"/>
      <c r="E3" s="87"/>
      <c r="F3" s="105" t="s">
        <v>1</v>
      </c>
    </row>
    <row r="4" ht="19.5" customHeight="1" spans="1:6">
      <c r="A4" s="59" t="s">
        <v>175</v>
      </c>
      <c r="B4" s="113" t="s">
        <v>48</v>
      </c>
      <c r="C4" s="59" t="s">
        <v>49</v>
      </c>
      <c r="D4" s="36" t="s">
        <v>405</v>
      </c>
      <c r="E4" s="36"/>
      <c r="F4" s="36"/>
    </row>
    <row r="5" ht="18.55" customHeight="1" spans="1:6">
      <c r="A5" s="59"/>
      <c r="B5" s="113"/>
      <c r="C5" s="59"/>
      <c r="D5" s="36" t="s">
        <v>30</v>
      </c>
      <c r="E5" s="36" t="s">
        <v>52</v>
      </c>
      <c r="F5" s="36" t="s">
        <v>53</v>
      </c>
    </row>
    <row r="6" ht="20.25" customHeight="1" spans="1:6">
      <c r="A6" s="59">
        <v>1</v>
      </c>
      <c r="B6" s="114" t="s">
        <v>60</v>
      </c>
      <c r="C6" s="114" t="s">
        <v>61</v>
      </c>
      <c r="D6" s="114" t="s">
        <v>62</v>
      </c>
      <c r="E6" s="114" t="s">
        <v>63</v>
      </c>
      <c r="F6" s="114" t="s">
        <v>64</v>
      </c>
    </row>
    <row r="7" ht="30" customHeight="1" spans="1:6">
      <c r="A7" s="34"/>
      <c r="B7" s="113"/>
      <c r="C7" s="34"/>
      <c r="D7" s="115"/>
      <c r="E7" s="116"/>
      <c r="F7" s="116"/>
    </row>
    <row r="8" ht="30" customHeight="1" spans="1:6">
      <c r="A8" s="22"/>
      <c r="B8" s="22"/>
      <c r="C8" s="22"/>
      <c r="D8" s="115"/>
      <c r="E8" s="116"/>
      <c r="F8" s="116"/>
    </row>
    <row r="9" ht="30" customHeight="1" spans="1:6">
      <c r="A9" s="117" t="s">
        <v>406</v>
      </c>
      <c r="B9" s="117" t="s">
        <v>406</v>
      </c>
      <c r="C9" s="118" t="s">
        <v>406</v>
      </c>
      <c r="D9" s="115"/>
      <c r="E9" s="116"/>
      <c r="F9" s="116"/>
    </row>
    <row r="10" ht="27" customHeight="1" spans="1:2">
      <c r="A10" s="28" t="s">
        <v>407</v>
      </c>
      <c r="B10" s="29"/>
    </row>
  </sheetData>
  <mergeCells count="8">
    <mergeCell ref="A2:F2"/>
    <mergeCell ref="A3:C3"/>
    <mergeCell ref="D4:F4"/>
    <mergeCell ref="A9:C9"/>
    <mergeCell ref="A10:B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3"/>
  <sheetViews>
    <sheetView showZeros="0" workbookViewId="0">
      <selection activeCell="P19" sqref="P19"/>
    </sheetView>
  </sheetViews>
  <sheetFormatPr defaultColWidth="9.14285714285714" defaultRowHeight="14.25" customHeight="1"/>
  <cols>
    <col min="1" max="1" width="16.3428571428571" customWidth="1"/>
    <col min="2" max="3" width="9.62857142857143" customWidth="1"/>
    <col min="4" max="4" width="3.28571428571429" customWidth="1"/>
    <col min="5" max="5" width="4.57142857142857"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64"/>
      <c r="P1" s="64"/>
      <c r="Q1" s="44" t="s">
        <v>408</v>
      </c>
    </row>
    <row r="2" ht="27.75" customHeight="1" spans="1:17">
      <c r="A2" s="45" t="str">
        <f>"2025"&amp;"年部门政府采购预算表"</f>
        <v>2025年部门政府采购预算表</v>
      </c>
      <c r="B2" s="30"/>
      <c r="C2" s="30"/>
      <c r="D2" s="30"/>
      <c r="E2" s="30"/>
      <c r="F2" s="30"/>
      <c r="G2" s="30"/>
      <c r="H2" s="30"/>
      <c r="I2" s="30"/>
      <c r="J2" s="30"/>
      <c r="K2" s="57"/>
      <c r="L2" s="30"/>
      <c r="M2" s="30"/>
      <c r="N2" s="30"/>
      <c r="O2" s="57"/>
      <c r="P2" s="57"/>
      <c r="Q2" s="30"/>
    </row>
    <row r="3" ht="18.75" customHeight="1" spans="1:17">
      <c r="A3" s="46" t="str">
        <f>"单位名称："&amp;"云南省德宏傣族景颇族自治州制糖工业研究所"</f>
        <v>单位名称：云南省德宏傣族景颇族自治州制糖工业研究所</v>
      </c>
      <c r="B3" s="33"/>
      <c r="C3" s="33"/>
      <c r="D3" s="33"/>
      <c r="E3" s="33"/>
      <c r="F3" s="33"/>
      <c r="G3" s="33"/>
      <c r="H3" s="33"/>
      <c r="I3" s="33"/>
      <c r="J3" s="33"/>
      <c r="K3" s="1"/>
      <c r="L3" s="1"/>
      <c r="M3" s="1"/>
      <c r="N3" s="1"/>
      <c r="O3" s="97"/>
      <c r="P3" s="97"/>
      <c r="Q3" s="105" t="s">
        <v>27</v>
      </c>
    </row>
    <row r="4" ht="15.75" customHeight="1" spans="1:17">
      <c r="A4" s="11" t="s">
        <v>409</v>
      </c>
      <c r="B4" s="88" t="s">
        <v>410</v>
      </c>
      <c r="C4" s="88" t="s">
        <v>411</v>
      </c>
      <c r="D4" s="88" t="s">
        <v>412</v>
      </c>
      <c r="E4" s="88" t="s">
        <v>413</v>
      </c>
      <c r="F4" s="88" t="s">
        <v>414</v>
      </c>
      <c r="G4" s="49" t="s">
        <v>182</v>
      </c>
      <c r="H4" s="49"/>
      <c r="I4" s="49"/>
      <c r="J4" s="49"/>
      <c r="K4" s="98"/>
      <c r="L4" s="49"/>
      <c r="M4" s="49"/>
      <c r="N4" s="49"/>
      <c r="O4" s="99"/>
      <c r="P4" s="98"/>
      <c r="Q4" s="50"/>
    </row>
    <row r="5" ht="17.25" customHeight="1" spans="1:17">
      <c r="A5" s="16"/>
      <c r="B5" s="89"/>
      <c r="C5" s="89"/>
      <c r="D5" s="89"/>
      <c r="E5" s="89"/>
      <c r="F5" s="89"/>
      <c r="G5" s="89" t="s">
        <v>30</v>
      </c>
      <c r="H5" s="89" t="s">
        <v>34</v>
      </c>
      <c r="I5" s="89" t="s">
        <v>415</v>
      </c>
      <c r="J5" s="89" t="s">
        <v>416</v>
      </c>
      <c r="K5" s="100" t="s">
        <v>417</v>
      </c>
      <c r="L5" s="101" t="s">
        <v>418</v>
      </c>
      <c r="M5" s="101"/>
      <c r="N5" s="101"/>
      <c r="O5" s="102"/>
      <c r="P5" s="103"/>
      <c r="Q5" s="74"/>
    </row>
    <row r="6" ht="54" customHeight="1" spans="1:17">
      <c r="A6" s="18"/>
      <c r="B6" s="74"/>
      <c r="C6" s="74"/>
      <c r="D6" s="74"/>
      <c r="E6" s="74"/>
      <c r="F6" s="74"/>
      <c r="G6" s="74"/>
      <c r="H6" s="74" t="s">
        <v>33</v>
      </c>
      <c r="I6" s="74"/>
      <c r="J6" s="74"/>
      <c r="K6" s="104"/>
      <c r="L6" s="74" t="s">
        <v>33</v>
      </c>
      <c r="M6" s="74" t="s">
        <v>40</v>
      </c>
      <c r="N6" s="74" t="s">
        <v>419</v>
      </c>
      <c r="O6" s="34" t="s">
        <v>42</v>
      </c>
      <c r="P6" s="104" t="s">
        <v>43</v>
      </c>
      <c r="Q6" s="74" t="s">
        <v>44</v>
      </c>
    </row>
    <row r="7" ht="15" customHeight="1" spans="1:17">
      <c r="A7" s="73">
        <v>1</v>
      </c>
      <c r="B7" s="75">
        <v>2</v>
      </c>
      <c r="C7" s="75">
        <v>3</v>
      </c>
      <c r="D7" s="75">
        <v>4</v>
      </c>
      <c r="E7" s="75">
        <v>5</v>
      </c>
      <c r="F7" s="75">
        <v>6</v>
      </c>
      <c r="G7" s="90">
        <v>7</v>
      </c>
      <c r="H7" s="90">
        <v>8</v>
      </c>
      <c r="I7" s="90">
        <v>9</v>
      </c>
      <c r="J7" s="90">
        <v>10</v>
      </c>
      <c r="K7" s="90">
        <v>11</v>
      </c>
      <c r="L7" s="90">
        <v>12</v>
      </c>
      <c r="M7" s="90">
        <v>13</v>
      </c>
      <c r="N7" s="90">
        <v>14</v>
      </c>
      <c r="O7" s="90">
        <v>15</v>
      </c>
      <c r="P7" s="90">
        <v>16</v>
      </c>
      <c r="Q7" s="90">
        <v>17</v>
      </c>
    </row>
    <row r="8" ht="52.5" customHeight="1" spans="1:17">
      <c r="A8" s="91" t="s">
        <v>46</v>
      </c>
      <c r="B8" s="92"/>
      <c r="C8" s="92"/>
      <c r="D8" s="93"/>
      <c r="E8" s="94"/>
      <c r="F8" s="23">
        <v>6500</v>
      </c>
      <c r="G8" s="23">
        <v>29500</v>
      </c>
      <c r="H8" s="23">
        <v>4500</v>
      </c>
      <c r="I8" s="23"/>
      <c r="J8" s="23"/>
      <c r="K8" s="23"/>
      <c r="L8" s="23">
        <v>25000</v>
      </c>
      <c r="M8" s="23"/>
      <c r="N8" s="23"/>
      <c r="O8" s="23"/>
      <c r="P8" s="23"/>
      <c r="Q8" s="23">
        <v>25000</v>
      </c>
    </row>
    <row r="9" ht="52.5" customHeight="1" spans="1:17">
      <c r="A9" s="91" t="str">
        <f>"     "&amp;"非税征管成本补助经费"</f>
        <v>     非税征管成本补助经费</v>
      </c>
      <c r="B9" s="92" t="s">
        <v>420</v>
      </c>
      <c r="C9" s="92" t="s">
        <v>420</v>
      </c>
      <c r="D9" s="93" t="s">
        <v>421</v>
      </c>
      <c r="E9" s="94">
        <v>30</v>
      </c>
      <c r="F9" s="23">
        <v>4500</v>
      </c>
      <c r="G9" s="23">
        <v>4500</v>
      </c>
      <c r="H9" s="23">
        <v>4500</v>
      </c>
      <c r="I9" s="23"/>
      <c r="J9" s="23"/>
      <c r="K9" s="23"/>
      <c r="L9" s="23"/>
      <c r="M9" s="23"/>
      <c r="N9" s="23"/>
      <c r="O9" s="23"/>
      <c r="P9" s="23"/>
      <c r="Q9" s="23"/>
    </row>
    <row r="10" ht="52.5" customHeight="1" spans="1:17">
      <c r="A10" s="91" t="str">
        <f t="shared" ref="A10:A12" si="0">"     "&amp;"单位资金安排技能提升项目经费"</f>
        <v>     单位资金安排技能提升项目经费</v>
      </c>
      <c r="B10" s="92" t="s">
        <v>422</v>
      </c>
      <c r="C10" s="92" t="s">
        <v>422</v>
      </c>
      <c r="D10" s="93" t="s">
        <v>343</v>
      </c>
      <c r="E10" s="94">
        <v>1</v>
      </c>
      <c r="F10" s="23"/>
      <c r="G10" s="23">
        <v>3000</v>
      </c>
      <c r="H10" s="23"/>
      <c r="I10" s="23"/>
      <c r="J10" s="23"/>
      <c r="K10" s="23"/>
      <c r="L10" s="23">
        <v>3000</v>
      </c>
      <c r="M10" s="23"/>
      <c r="N10" s="23"/>
      <c r="O10" s="23"/>
      <c r="P10" s="23"/>
      <c r="Q10" s="23">
        <v>3000</v>
      </c>
    </row>
    <row r="11" ht="52.5" customHeight="1" spans="1:17">
      <c r="A11" s="91" t="str">
        <f t="shared" si="0"/>
        <v>     单位资金安排技能提升项目经费</v>
      </c>
      <c r="B11" s="92" t="s">
        <v>423</v>
      </c>
      <c r="C11" s="92" t="s">
        <v>424</v>
      </c>
      <c r="D11" s="93" t="s">
        <v>425</v>
      </c>
      <c r="E11" s="94">
        <v>1</v>
      </c>
      <c r="F11" s="23">
        <v>2000</v>
      </c>
      <c r="G11" s="23">
        <v>2000</v>
      </c>
      <c r="H11" s="23"/>
      <c r="I11" s="23"/>
      <c r="J11" s="23"/>
      <c r="K11" s="23"/>
      <c r="L11" s="23">
        <v>2000</v>
      </c>
      <c r="M11" s="23"/>
      <c r="N11" s="23"/>
      <c r="O11" s="23"/>
      <c r="P11" s="23"/>
      <c r="Q11" s="23">
        <v>2000</v>
      </c>
    </row>
    <row r="12" ht="52.5" customHeight="1" spans="1:17">
      <c r="A12" s="91" t="str">
        <f t="shared" si="0"/>
        <v>     单位资金安排技能提升项目经费</v>
      </c>
      <c r="B12" s="92" t="s">
        <v>426</v>
      </c>
      <c r="C12" s="92" t="s">
        <v>426</v>
      </c>
      <c r="D12" s="93" t="s">
        <v>343</v>
      </c>
      <c r="E12" s="94">
        <v>4</v>
      </c>
      <c r="F12" s="23"/>
      <c r="G12" s="23">
        <v>20000</v>
      </c>
      <c r="H12" s="23"/>
      <c r="I12" s="23"/>
      <c r="J12" s="23"/>
      <c r="K12" s="23"/>
      <c r="L12" s="23">
        <v>20000</v>
      </c>
      <c r="M12" s="23"/>
      <c r="N12" s="23"/>
      <c r="O12" s="23"/>
      <c r="P12" s="23"/>
      <c r="Q12" s="23">
        <v>20000</v>
      </c>
    </row>
    <row r="13" ht="30" customHeight="1" spans="1:17">
      <c r="A13" s="95" t="s">
        <v>406</v>
      </c>
      <c r="B13" s="96"/>
      <c r="C13" s="96"/>
      <c r="D13" s="96"/>
      <c r="E13" s="94"/>
      <c r="F13" s="23">
        <v>6500</v>
      </c>
      <c r="G13" s="23">
        <v>29500</v>
      </c>
      <c r="H13" s="23">
        <v>4500</v>
      </c>
      <c r="I13" s="23"/>
      <c r="J13" s="23"/>
      <c r="K13" s="23"/>
      <c r="L13" s="23">
        <v>25000</v>
      </c>
      <c r="M13" s="23"/>
      <c r="N13" s="23"/>
      <c r="O13" s="23"/>
      <c r="P13" s="23"/>
      <c r="Q13" s="23">
        <v>25000</v>
      </c>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C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9"/>
      <c r="I1" s="1"/>
      <c r="J1" s="1"/>
      <c r="K1" s="79"/>
      <c r="L1" s="1"/>
      <c r="M1" s="86"/>
      <c r="N1" s="86" t="s">
        <v>427</v>
      </c>
    </row>
    <row r="2" ht="36" customHeight="1" spans="1:14">
      <c r="A2" s="30" t="str">
        <f>"2025"&amp;"年部门政府购买服务预算表"</f>
        <v>2025年部门政府购买服务预算表</v>
      </c>
      <c r="B2" s="30"/>
      <c r="C2" s="30"/>
      <c r="D2" s="30"/>
      <c r="E2" s="30"/>
      <c r="F2" s="30"/>
      <c r="G2" s="30"/>
      <c r="H2" s="30"/>
      <c r="I2" s="30"/>
      <c r="J2" s="30"/>
      <c r="K2" s="30"/>
      <c r="L2" s="30"/>
      <c r="M2" s="30"/>
      <c r="N2" s="30"/>
    </row>
    <row r="3" ht="21.75" customHeight="1" spans="1:14">
      <c r="A3" s="32" t="str">
        <f>"单位名称："&amp;"云南省德宏傣族景颇族自治州制糖工业研究所"</f>
        <v>单位名称：云南省德宏傣族景颇族自治州制糖工业研究所</v>
      </c>
      <c r="B3" s="33"/>
      <c r="C3" s="33"/>
      <c r="D3" s="33"/>
      <c r="E3" s="33"/>
      <c r="F3" s="33"/>
      <c r="G3" s="33"/>
      <c r="H3" s="79"/>
      <c r="I3" s="1"/>
      <c r="J3" s="1"/>
      <c r="K3" s="79"/>
      <c r="L3" s="1"/>
      <c r="M3" s="87"/>
      <c r="N3" s="44" t="s">
        <v>27</v>
      </c>
    </row>
    <row r="4" ht="15.75" customHeight="1" spans="1:14">
      <c r="A4" s="11" t="s">
        <v>409</v>
      </c>
      <c r="B4" s="11" t="s">
        <v>428</v>
      </c>
      <c r="C4" s="11" t="s">
        <v>429</v>
      </c>
      <c r="D4" s="12" t="s">
        <v>182</v>
      </c>
      <c r="E4" s="13"/>
      <c r="F4" s="13"/>
      <c r="G4" s="13"/>
      <c r="H4" s="13"/>
      <c r="I4" s="13"/>
      <c r="J4" s="13"/>
      <c r="K4" s="13"/>
      <c r="L4" s="13"/>
      <c r="M4" s="13"/>
      <c r="N4" s="14"/>
    </row>
    <row r="5" ht="17.25" customHeight="1" spans="1:14">
      <c r="A5" s="16"/>
      <c r="B5" s="16"/>
      <c r="C5" s="16"/>
      <c r="D5" s="80" t="s">
        <v>30</v>
      </c>
      <c r="E5" s="11" t="s">
        <v>34</v>
      </c>
      <c r="F5" s="11" t="s">
        <v>415</v>
      </c>
      <c r="G5" s="11" t="s">
        <v>416</v>
      </c>
      <c r="H5" s="11" t="s">
        <v>417</v>
      </c>
      <c r="I5" s="12" t="s">
        <v>418</v>
      </c>
      <c r="J5" s="13"/>
      <c r="K5" s="13"/>
      <c r="L5" s="13"/>
      <c r="M5" s="13"/>
      <c r="N5" s="14"/>
    </row>
    <row r="6" ht="40.5" customHeight="1" spans="1:14">
      <c r="A6" s="18"/>
      <c r="B6" s="18"/>
      <c r="C6" s="18"/>
      <c r="D6" s="73"/>
      <c r="E6" s="16" t="s">
        <v>33</v>
      </c>
      <c r="F6" s="18"/>
      <c r="G6" s="18"/>
      <c r="H6" s="73"/>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1"/>
      <c r="B8" s="81"/>
      <c r="C8" s="81"/>
      <c r="D8" s="23"/>
      <c r="E8" s="23"/>
      <c r="F8" s="23"/>
      <c r="G8" s="23"/>
      <c r="H8" s="23"/>
      <c r="I8" s="23"/>
      <c r="J8" s="23"/>
      <c r="K8" s="23"/>
      <c r="L8" s="23"/>
      <c r="M8" s="23"/>
      <c r="N8" s="23"/>
    </row>
    <row r="9" ht="52.5" customHeight="1" spans="1:14">
      <c r="A9" s="82"/>
      <c r="B9" s="82"/>
      <c r="C9" s="82"/>
      <c r="D9" s="23"/>
      <c r="E9" s="23"/>
      <c r="F9" s="23"/>
      <c r="G9" s="23"/>
      <c r="H9" s="23"/>
      <c r="I9" s="23"/>
      <c r="J9" s="23"/>
      <c r="K9" s="23"/>
      <c r="L9" s="23"/>
      <c r="M9" s="23"/>
      <c r="N9" s="23"/>
    </row>
    <row r="10" ht="30" customHeight="1" spans="1:14">
      <c r="A10" s="83" t="s">
        <v>30</v>
      </c>
      <c r="B10" s="84"/>
      <c r="C10" s="84"/>
      <c r="D10" s="85"/>
      <c r="E10" s="23"/>
      <c r="F10" s="23"/>
      <c r="G10" s="23"/>
      <c r="H10" s="23"/>
      <c r="I10" s="23"/>
      <c r="J10" s="23"/>
      <c r="K10" s="23"/>
      <c r="L10" s="23"/>
      <c r="M10" s="23"/>
      <c r="N10" s="23"/>
    </row>
    <row r="11" ht="22" customHeight="1" spans="1:3">
      <c r="A11" s="28" t="s">
        <v>407</v>
      </c>
      <c r="B11" s="29"/>
      <c r="C11" s="29"/>
    </row>
  </sheetData>
  <mergeCells count="14">
    <mergeCell ref="A2:N2"/>
    <mergeCell ref="A3:H3"/>
    <mergeCell ref="D4:N4"/>
    <mergeCell ref="I5:N5"/>
    <mergeCell ref="A10:C10"/>
    <mergeCell ref="A11:C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
  <sheetViews>
    <sheetView showZeros="0" workbookViewId="0">
      <selection activeCell="E18" sqref="E18"/>
    </sheetView>
  </sheetViews>
  <sheetFormatPr defaultColWidth="9.14285714285714" defaultRowHeight="14.25" customHeight="1"/>
  <cols>
    <col min="1" max="1" width="34.9142857142857" customWidth="1"/>
    <col min="2" max="9" width="13.8285714285714" customWidth="1"/>
  </cols>
  <sheetData>
    <row r="1" ht="13.5" customHeight="1" spans="1:9">
      <c r="A1" s="65"/>
      <c r="B1" s="65"/>
      <c r="C1" s="65"/>
      <c r="D1" s="66"/>
      <c r="I1" s="77" t="s">
        <v>430</v>
      </c>
    </row>
    <row r="2" ht="27.75" customHeight="1" spans="1:9">
      <c r="A2" s="67" t="str">
        <f>"2025"&amp;"年州对下转移支付预算表"</f>
        <v>2025年州对下转移支付预算表</v>
      </c>
      <c r="B2" s="5"/>
      <c r="C2" s="5"/>
      <c r="D2" s="5"/>
      <c r="E2" s="5"/>
      <c r="F2" s="5"/>
      <c r="G2" s="5"/>
      <c r="H2" s="5"/>
      <c r="I2" s="5"/>
    </row>
    <row r="3" ht="18" customHeight="1" spans="1:9">
      <c r="A3" s="68" t="str">
        <f>"单位名称："&amp;"云南省德宏傣族景颇族自治州制糖工业研究所"</f>
        <v>单位名称：云南省德宏傣族景颇族自治州制糖工业研究所</v>
      </c>
      <c r="B3" s="69"/>
      <c r="C3" s="69"/>
      <c r="D3" s="70"/>
      <c r="E3" s="71"/>
      <c r="F3" s="71"/>
      <c r="I3" s="78" t="s">
        <v>27</v>
      </c>
    </row>
    <row r="4" ht="19.5" customHeight="1" spans="1:9">
      <c r="A4" s="72" t="s">
        <v>431</v>
      </c>
      <c r="B4" s="12" t="s">
        <v>182</v>
      </c>
      <c r="C4" s="13"/>
      <c r="D4" s="14"/>
      <c r="E4" s="13" t="s">
        <v>432</v>
      </c>
      <c r="F4" s="13"/>
      <c r="G4" s="13"/>
      <c r="H4" s="13"/>
      <c r="I4" s="14"/>
    </row>
    <row r="5" ht="40.5" customHeight="1" spans="1:9">
      <c r="A5" s="73"/>
      <c r="B5" s="73" t="s">
        <v>30</v>
      </c>
      <c r="C5" s="74" t="s">
        <v>34</v>
      </c>
      <c r="D5" s="74" t="s">
        <v>433</v>
      </c>
      <c r="E5" s="75" t="s">
        <v>434</v>
      </c>
      <c r="F5" s="75" t="s">
        <v>435</v>
      </c>
      <c r="G5" s="75" t="s">
        <v>436</v>
      </c>
      <c r="H5" s="75" t="s">
        <v>437</v>
      </c>
      <c r="I5" s="75" t="s">
        <v>438</v>
      </c>
    </row>
    <row r="6" ht="19.5" customHeight="1" spans="1:9">
      <c r="A6" s="36">
        <v>1</v>
      </c>
      <c r="B6" s="36">
        <v>2</v>
      </c>
      <c r="C6" s="36">
        <v>3</v>
      </c>
      <c r="D6" s="12">
        <v>4</v>
      </c>
      <c r="E6" s="12">
        <v>5</v>
      </c>
      <c r="F6" s="36">
        <v>6</v>
      </c>
      <c r="G6" s="36">
        <v>7</v>
      </c>
      <c r="H6" s="36">
        <v>8</v>
      </c>
      <c r="I6" s="36">
        <v>9</v>
      </c>
    </row>
    <row r="7" ht="52.5" customHeight="1" spans="1:9">
      <c r="A7" s="37"/>
      <c r="B7" s="23"/>
      <c r="C7" s="23"/>
      <c r="D7" s="23"/>
      <c r="E7" s="23"/>
      <c r="F7" s="23"/>
      <c r="G7" s="23"/>
      <c r="H7" s="23"/>
      <c r="I7" s="23"/>
    </row>
    <row r="8" ht="52.5" customHeight="1" spans="1:9">
      <c r="A8" s="37"/>
      <c r="B8" s="23"/>
      <c r="C8" s="23"/>
      <c r="D8" s="23"/>
      <c r="E8" s="23"/>
      <c r="F8" s="23"/>
      <c r="G8" s="23"/>
      <c r="H8" s="23"/>
      <c r="I8" s="23"/>
    </row>
    <row r="9" ht="30" customHeight="1" spans="1:9">
      <c r="A9" s="25" t="s">
        <v>30</v>
      </c>
      <c r="B9" s="76"/>
      <c r="C9" s="23"/>
      <c r="D9" s="23"/>
      <c r="E9" s="23"/>
      <c r="F9" s="23"/>
      <c r="G9" s="23"/>
      <c r="H9" s="23"/>
      <c r="I9" s="23"/>
    </row>
    <row r="10" ht="28" customHeight="1" spans="1:2">
      <c r="A10" s="28" t="s">
        <v>407</v>
      </c>
      <c r="B10" s="29"/>
    </row>
  </sheetData>
  <mergeCells count="6">
    <mergeCell ref="A2:I2"/>
    <mergeCell ref="A3:F3"/>
    <mergeCell ref="B4:D4"/>
    <mergeCell ref="E4:I4"/>
    <mergeCell ref="A10:B10"/>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E20" sqref="E20"/>
    </sheetView>
  </sheetViews>
  <sheetFormatPr defaultColWidth="9.14285714285714" defaultRowHeight="12" customHeight="1" outlineLevelRow="7"/>
  <cols>
    <col min="1" max="1" width="27.6285714285714" customWidth="1"/>
    <col min="2" max="2" width="24.4761904761905" customWidth="1"/>
    <col min="3" max="9" width="11.7714285714286" customWidth="1"/>
    <col min="10" max="10" width="33.0476190476191" customWidth="1"/>
  </cols>
  <sheetData>
    <row r="1" customHeight="1" spans="1:10">
      <c r="A1" s="1"/>
      <c r="B1" s="1"/>
      <c r="C1" s="1"/>
      <c r="D1" s="1"/>
      <c r="E1" s="1"/>
      <c r="F1" s="1"/>
      <c r="G1" s="1"/>
      <c r="H1" s="1"/>
      <c r="I1" s="1"/>
      <c r="J1" s="64" t="s">
        <v>439</v>
      </c>
    </row>
    <row r="2" ht="28.5" customHeight="1" spans="1:10">
      <c r="A2" s="56" t="str">
        <f>"2025"&amp;"年州对下转移支付绩效目标表"</f>
        <v>2025年州对下转移支付绩效目标表</v>
      </c>
      <c r="B2" s="30"/>
      <c r="C2" s="30"/>
      <c r="D2" s="30"/>
      <c r="E2" s="30"/>
      <c r="F2" s="57"/>
      <c r="G2" s="30"/>
      <c r="H2" s="57"/>
      <c r="I2" s="57"/>
      <c r="J2" s="30"/>
    </row>
    <row r="3" ht="17.25" customHeight="1" spans="1:10">
      <c r="A3" s="31" t="str">
        <f>"单位名称："&amp;"云南省德宏傣族景颇族自治州制糖工业研究所"</f>
        <v>单位名称：云南省德宏傣族景颇族自治州制糖工业研究所</v>
      </c>
      <c r="B3" s="47"/>
      <c r="C3" s="47"/>
      <c r="D3" s="47"/>
      <c r="E3" s="47"/>
      <c r="F3" s="58"/>
      <c r="G3" s="47"/>
      <c r="H3" s="58"/>
      <c r="I3" s="1"/>
      <c r="J3" s="1"/>
    </row>
    <row r="4" ht="44.25" customHeight="1" spans="1:10">
      <c r="A4" s="35" t="s">
        <v>280</v>
      </c>
      <c r="B4" s="35" t="s">
        <v>281</v>
      </c>
      <c r="C4" s="35" t="s">
        <v>282</v>
      </c>
      <c r="D4" s="35" t="s">
        <v>283</v>
      </c>
      <c r="E4" s="35" t="s">
        <v>284</v>
      </c>
      <c r="F4" s="59" t="s">
        <v>285</v>
      </c>
      <c r="G4" s="35" t="s">
        <v>286</v>
      </c>
      <c r="H4" s="59" t="s">
        <v>287</v>
      </c>
      <c r="I4" s="59" t="s">
        <v>288</v>
      </c>
      <c r="J4" s="35" t="s">
        <v>289</v>
      </c>
    </row>
    <row r="5" ht="14.25" customHeight="1" spans="1:10">
      <c r="A5" s="36">
        <v>1</v>
      </c>
      <c r="B5" s="36">
        <v>2</v>
      </c>
      <c r="C5" s="36">
        <v>3</v>
      </c>
      <c r="D5" s="36">
        <v>4</v>
      </c>
      <c r="E5" s="36">
        <v>5</v>
      </c>
      <c r="F5" s="36">
        <v>6</v>
      </c>
      <c r="G5" s="36">
        <v>7</v>
      </c>
      <c r="H5" s="36">
        <v>8</v>
      </c>
      <c r="I5" s="36">
        <v>9</v>
      </c>
      <c r="J5" s="36">
        <v>10</v>
      </c>
    </row>
    <row r="6" ht="52.5" customHeight="1" spans="1:10">
      <c r="A6" s="37"/>
      <c r="B6" s="51"/>
      <c r="C6" s="51"/>
      <c r="D6" s="51"/>
      <c r="E6" s="60"/>
      <c r="F6" s="61"/>
      <c r="G6" s="60"/>
      <c r="H6" s="61"/>
      <c r="I6" s="61"/>
      <c r="J6" s="60"/>
    </row>
    <row r="7" ht="52.5" customHeight="1" spans="1:10">
      <c r="A7" s="62"/>
      <c r="B7" s="27"/>
      <c r="C7" s="63"/>
      <c r="D7" s="63"/>
      <c r="E7" s="37"/>
      <c r="F7" s="63"/>
      <c r="G7" s="60"/>
      <c r="H7" s="22"/>
      <c r="I7" s="22"/>
      <c r="J7" s="37"/>
    </row>
    <row r="8" ht="26" customHeight="1" spans="1:2">
      <c r="A8" s="28" t="s">
        <v>407</v>
      </c>
      <c r="B8" s="29"/>
    </row>
  </sheetData>
  <mergeCells count="3">
    <mergeCell ref="A2:J2"/>
    <mergeCell ref="A3:H3"/>
    <mergeCell ref="A8:B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F20" sqref="F20"/>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4" t="s">
        <v>440</v>
      </c>
    </row>
    <row r="2" ht="28.5" customHeight="1" spans="1:8">
      <c r="A2" s="45" t="str">
        <f>"2025"&amp;"年新增资产配置表"</f>
        <v>2025年新增资产配置表</v>
      </c>
      <c r="B2" s="30"/>
      <c r="C2" s="30"/>
      <c r="D2" s="30"/>
      <c r="E2" s="30"/>
      <c r="F2" s="30"/>
      <c r="G2" s="30"/>
      <c r="H2" s="30"/>
    </row>
    <row r="3" ht="13.5" customHeight="1" spans="1:8">
      <c r="A3" s="46" t="str">
        <f>"单位名称："&amp;"云南省德宏傣族景颇族自治州制糖工业研究所"</f>
        <v>单位名称：云南省德宏傣族景颇族自治州制糖工业研究所</v>
      </c>
      <c r="B3" s="32"/>
      <c r="C3" s="47"/>
      <c r="D3" s="1"/>
      <c r="E3" s="1"/>
      <c r="F3" s="1"/>
      <c r="G3" s="1"/>
      <c r="H3" s="1"/>
    </row>
    <row r="4" ht="18" customHeight="1" spans="1:8">
      <c r="A4" s="11" t="s">
        <v>175</v>
      </c>
      <c r="B4" s="11" t="s">
        <v>441</v>
      </c>
      <c r="C4" s="11" t="s">
        <v>442</v>
      </c>
      <c r="D4" s="11" t="s">
        <v>443</v>
      </c>
      <c r="E4" s="11" t="s">
        <v>444</v>
      </c>
      <c r="F4" s="48" t="s">
        <v>445</v>
      </c>
      <c r="G4" s="49"/>
      <c r="H4" s="50"/>
    </row>
    <row r="5" ht="18" customHeight="1" spans="1:8">
      <c r="A5" s="18"/>
      <c r="B5" s="18"/>
      <c r="C5" s="18"/>
      <c r="D5" s="18"/>
      <c r="E5" s="18"/>
      <c r="F5" s="35" t="s">
        <v>413</v>
      </c>
      <c r="G5" s="35" t="s">
        <v>446</v>
      </c>
      <c r="H5" s="35" t="s">
        <v>447</v>
      </c>
    </row>
    <row r="6" ht="21" customHeight="1" spans="1:8">
      <c r="A6" s="35">
        <v>1</v>
      </c>
      <c r="B6" s="35">
        <v>2</v>
      </c>
      <c r="C6" s="35">
        <v>3</v>
      </c>
      <c r="D6" s="35">
        <v>4</v>
      </c>
      <c r="E6" s="35">
        <v>5</v>
      </c>
      <c r="F6" s="35">
        <v>6</v>
      </c>
      <c r="G6" s="35">
        <v>7</v>
      </c>
      <c r="H6" s="35">
        <v>8</v>
      </c>
    </row>
    <row r="7" ht="33" customHeight="1" spans="1:8">
      <c r="A7" s="51"/>
      <c r="B7" s="51"/>
      <c r="C7" s="51"/>
      <c r="D7" s="51"/>
      <c r="E7" s="51"/>
      <c r="F7" s="42"/>
      <c r="G7" s="52"/>
      <c r="H7" s="52"/>
    </row>
    <row r="8" ht="24" customHeight="1" spans="1:8">
      <c r="A8" s="25" t="s">
        <v>30</v>
      </c>
      <c r="B8" s="53"/>
      <c r="C8" s="53"/>
      <c r="D8" s="53"/>
      <c r="E8" s="54"/>
      <c r="F8" s="43"/>
      <c r="G8" s="55"/>
      <c r="H8" s="55"/>
    </row>
    <row r="9" ht="26" customHeight="1" spans="1:3">
      <c r="A9" s="28" t="s">
        <v>407</v>
      </c>
      <c r="B9" s="29"/>
      <c r="C9" s="29"/>
    </row>
  </sheetData>
  <mergeCells count="10">
    <mergeCell ref="A2:H2"/>
    <mergeCell ref="A3:C3"/>
    <mergeCell ref="F4:H4"/>
    <mergeCell ref="A8:E8"/>
    <mergeCell ref="A9:C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topLeftCell="A2" workbookViewId="0">
      <selection activeCell="E21" sqref="E2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448</v>
      </c>
    </row>
    <row r="2" ht="27.75" customHeight="1" spans="1:11">
      <c r="A2" s="30" t="str">
        <f>"2025"&amp;"年上级转移支付补助项目支出预算表"</f>
        <v>2025年上级转移支付补助项目支出预算表</v>
      </c>
      <c r="B2" s="30"/>
      <c r="C2" s="30"/>
      <c r="D2" s="30"/>
      <c r="E2" s="30"/>
      <c r="F2" s="30"/>
      <c r="G2" s="30"/>
      <c r="H2" s="30"/>
      <c r="I2" s="30"/>
      <c r="J2" s="30"/>
      <c r="K2" s="30"/>
    </row>
    <row r="3" ht="13.5" customHeight="1" spans="1:11">
      <c r="A3" s="31" t="str">
        <f>"单位名称："&amp;"云南省德宏傣族景颇族自治州制糖工业研究所"</f>
        <v>单位名称：云南省德宏傣族景颇族自治州制糖工业研究所</v>
      </c>
      <c r="B3" s="32"/>
      <c r="C3" s="32"/>
      <c r="D3" s="32"/>
      <c r="E3" s="32"/>
      <c r="F3" s="32"/>
      <c r="G3" s="32"/>
      <c r="H3" s="33"/>
      <c r="I3" s="33"/>
      <c r="J3" s="33"/>
      <c r="K3" s="41" t="s">
        <v>27</v>
      </c>
    </row>
    <row r="4" ht="21.75" customHeight="1" spans="1:11">
      <c r="A4" s="34" t="s">
        <v>238</v>
      </c>
      <c r="B4" s="34" t="s">
        <v>177</v>
      </c>
      <c r="C4" s="34" t="s">
        <v>239</v>
      </c>
      <c r="D4" s="35" t="s">
        <v>178</v>
      </c>
      <c r="E4" s="35" t="s">
        <v>179</v>
      </c>
      <c r="F4" s="35" t="s">
        <v>240</v>
      </c>
      <c r="G4" s="35" t="s">
        <v>241</v>
      </c>
      <c r="H4" s="36" t="s">
        <v>30</v>
      </c>
      <c r="I4" s="36" t="s">
        <v>449</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42"/>
    </row>
    <row r="9" ht="52.5" customHeight="1" spans="1:11">
      <c r="A9" s="22"/>
      <c r="B9" s="22"/>
      <c r="C9" s="22"/>
      <c r="D9" s="22"/>
      <c r="E9" s="22"/>
      <c r="F9" s="22"/>
      <c r="G9" s="22"/>
      <c r="H9" s="23"/>
      <c r="I9" s="23"/>
      <c r="J9" s="23"/>
      <c r="K9" s="43"/>
    </row>
    <row r="10" ht="30" customHeight="1" spans="1:11">
      <c r="A10" s="38" t="s">
        <v>406</v>
      </c>
      <c r="B10" s="39"/>
      <c r="C10" s="39"/>
      <c r="D10" s="39"/>
      <c r="E10" s="39"/>
      <c r="F10" s="39"/>
      <c r="G10" s="40"/>
      <c r="H10" s="23"/>
      <c r="I10" s="23"/>
      <c r="J10" s="23"/>
      <c r="K10" s="43"/>
    </row>
    <row r="11" ht="24" customHeight="1" spans="1:4">
      <c r="A11" s="28" t="s">
        <v>407</v>
      </c>
      <c r="B11" s="29"/>
      <c r="C11" s="29"/>
      <c r="D11" s="29"/>
    </row>
  </sheetData>
  <mergeCells count="16">
    <mergeCell ref="A2:K2"/>
    <mergeCell ref="A3:G3"/>
    <mergeCell ref="I4:K4"/>
    <mergeCell ref="A10:G10"/>
    <mergeCell ref="A11:D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tabSelected="1" workbookViewId="0">
      <selection activeCell="P9" sqref="P9"/>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450</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"单位名称："&amp;"云南省德宏傣族景颇族自治州制糖工业研究所"</f>
        <v>单位名称：云南省德宏傣族景颇族自治州制糖工业研究所</v>
      </c>
      <c r="B3" s="7"/>
      <c r="C3" s="7"/>
      <c r="D3" s="7"/>
      <c r="E3" s="8"/>
      <c r="F3" s="8"/>
      <c r="G3" s="9" t="s">
        <v>27</v>
      </c>
    </row>
    <row r="4" ht="21.75" customHeight="1" spans="1:7">
      <c r="A4" s="10" t="s">
        <v>239</v>
      </c>
      <c r="B4" s="10" t="s">
        <v>238</v>
      </c>
      <c r="C4" s="10" t="s">
        <v>177</v>
      </c>
      <c r="D4" s="11" t="s">
        <v>451</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180000</v>
      </c>
      <c r="F8" s="23"/>
      <c r="G8" s="23"/>
    </row>
    <row r="9" ht="52.5" customHeight="1" spans="1:7">
      <c r="A9" s="24"/>
      <c r="B9" s="22" t="s">
        <v>452</v>
      </c>
      <c r="C9" s="22" t="s">
        <v>274</v>
      </c>
      <c r="D9" s="22" t="s">
        <v>453</v>
      </c>
      <c r="E9" s="23">
        <v>180000</v>
      </c>
      <c r="F9" s="23"/>
      <c r="G9" s="23"/>
    </row>
    <row r="10" ht="30" customHeight="1" spans="1:7">
      <c r="A10" s="25" t="s">
        <v>30</v>
      </c>
      <c r="B10" s="26" t="s">
        <v>454</v>
      </c>
      <c r="C10" s="26"/>
      <c r="D10" s="27"/>
      <c r="E10" s="23">
        <v>180000</v>
      </c>
      <c r="F10" s="23"/>
      <c r="G10" s="23"/>
    </row>
    <row r="11" ht="27" customHeight="1" spans="1:3">
      <c r="A11" s="28"/>
      <c r="B11" s="29"/>
      <c r="C11" s="29"/>
    </row>
  </sheetData>
  <mergeCells count="12">
    <mergeCell ref="A2:G2"/>
    <mergeCell ref="A3:D3"/>
    <mergeCell ref="E4:G4"/>
    <mergeCell ref="A10:D10"/>
    <mergeCell ref="A11:C1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V10" sqref="V10"/>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0"/>
      <c r="B1" s="1"/>
      <c r="C1" s="1"/>
      <c r="D1" s="1"/>
      <c r="E1" s="1"/>
      <c r="F1" s="1"/>
      <c r="G1" s="1"/>
      <c r="H1" s="1"/>
      <c r="I1" s="79"/>
      <c r="J1" s="1"/>
      <c r="K1" s="1"/>
      <c r="L1" s="1"/>
      <c r="M1" s="1"/>
      <c r="N1" s="1"/>
      <c r="O1" s="1"/>
      <c r="P1" s="86" t="s">
        <v>26</v>
      </c>
      <c r="Q1" s="86" t="s">
        <v>26</v>
      </c>
    </row>
    <row r="2" ht="36.75" customHeight="1" spans="1:19">
      <c r="A2" s="30" t="str">
        <f>"2025"&amp;"年部门收入预算表"</f>
        <v>2025年部门收入预算表</v>
      </c>
      <c r="B2" s="30"/>
      <c r="C2" s="30"/>
      <c r="D2" s="30"/>
      <c r="E2" s="30"/>
      <c r="F2" s="30"/>
      <c r="G2" s="30"/>
      <c r="H2" s="30"/>
      <c r="I2" s="30"/>
      <c r="J2" s="30"/>
      <c r="K2" s="30"/>
      <c r="L2" s="30"/>
      <c r="M2" s="30"/>
      <c r="N2" s="30"/>
      <c r="O2" s="30"/>
      <c r="P2" s="30"/>
      <c r="Q2" s="30"/>
      <c r="R2" s="30"/>
      <c r="S2" s="30"/>
    </row>
    <row r="3" ht="18" customHeight="1" spans="1:17">
      <c r="A3" s="32" t="str">
        <f>"单位名称："&amp;"云南省德宏傣族景颇族自治州制糖工业研究所"</f>
        <v>单位名称：云南省德宏傣族景颇族自治州制糖工业研究所</v>
      </c>
      <c r="B3" s="32"/>
      <c r="C3" s="47"/>
      <c r="D3" s="47"/>
      <c r="E3" s="47"/>
      <c r="F3" s="47"/>
      <c r="G3" s="47"/>
      <c r="H3" s="47"/>
      <c r="I3" s="47"/>
      <c r="J3" s="47"/>
      <c r="K3" s="47"/>
      <c r="L3" s="47"/>
      <c r="M3" s="47"/>
      <c r="N3" s="47"/>
      <c r="O3" s="47"/>
      <c r="P3" s="86" t="s">
        <v>27</v>
      </c>
      <c r="Q3" s="86"/>
    </row>
    <row r="4" ht="21" customHeight="1" spans="1:19">
      <c r="A4" s="11" t="s">
        <v>28</v>
      </c>
      <c r="B4" s="11" t="s">
        <v>29</v>
      </c>
      <c r="C4" s="11" t="s">
        <v>30</v>
      </c>
      <c r="D4" s="48" t="s">
        <v>31</v>
      </c>
      <c r="E4" s="49"/>
      <c r="F4" s="49"/>
      <c r="G4" s="49"/>
      <c r="H4" s="49"/>
      <c r="I4" s="13"/>
      <c r="J4" s="49"/>
      <c r="K4" s="49"/>
      <c r="L4" s="49"/>
      <c r="M4" s="49"/>
      <c r="N4" s="50"/>
      <c r="O4" s="48" t="s">
        <v>32</v>
      </c>
      <c r="P4" s="49"/>
      <c r="Q4" s="49"/>
      <c r="R4" s="49"/>
      <c r="S4" s="50"/>
    </row>
    <row r="5" ht="41.25" customHeight="1" spans="1:19">
      <c r="A5" s="16"/>
      <c r="B5" s="16"/>
      <c r="C5" s="16"/>
      <c r="D5" s="16" t="s">
        <v>33</v>
      </c>
      <c r="E5" s="16" t="s">
        <v>34</v>
      </c>
      <c r="F5" s="16" t="s">
        <v>35</v>
      </c>
      <c r="G5" s="16" t="s">
        <v>36</v>
      </c>
      <c r="H5" s="11" t="s">
        <v>37</v>
      </c>
      <c r="I5" s="173" t="s">
        <v>38</v>
      </c>
      <c r="J5" s="173"/>
      <c r="K5" s="173"/>
      <c r="L5" s="173"/>
      <c r="M5" s="173"/>
      <c r="N5" s="173"/>
      <c r="O5" s="11" t="s">
        <v>33</v>
      </c>
      <c r="P5" s="11" t="s">
        <v>34</v>
      </c>
      <c r="Q5" s="11" t="s">
        <v>35</v>
      </c>
      <c r="R5" s="11" t="s">
        <v>36</v>
      </c>
      <c r="S5" s="11" t="s">
        <v>39</v>
      </c>
    </row>
    <row r="6" ht="43.5" customHeight="1" spans="1:19">
      <c r="A6" s="73"/>
      <c r="B6" s="73"/>
      <c r="C6" s="73"/>
      <c r="D6" s="80"/>
      <c r="E6" s="80"/>
      <c r="F6" s="80"/>
      <c r="G6" s="73"/>
      <c r="H6" s="73"/>
      <c r="I6" s="36" t="s">
        <v>33</v>
      </c>
      <c r="J6" s="34" t="s">
        <v>40</v>
      </c>
      <c r="K6" s="34" t="s">
        <v>41</v>
      </c>
      <c r="L6" s="10" t="s">
        <v>42</v>
      </c>
      <c r="M6" s="10" t="s">
        <v>43</v>
      </c>
      <c r="N6" s="10" t="s">
        <v>44</v>
      </c>
      <c r="O6" s="80"/>
      <c r="P6" s="80"/>
      <c r="Q6" s="80"/>
      <c r="R6" s="80"/>
      <c r="S6" s="80"/>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59">
        <v>19</v>
      </c>
    </row>
    <row r="8" ht="52.5" customHeight="1" spans="1:19">
      <c r="A8" s="171" t="s">
        <v>45</v>
      </c>
      <c r="B8" s="171" t="s">
        <v>46</v>
      </c>
      <c r="C8" s="23">
        <v>2523136.99</v>
      </c>
      <c r="D8" s="23">
        <v>2523136.99</v>
      </c>
      <c r="E8" s="23">
        <v>2158136.99</v>
      </c>
      <c r="F8" s="23"/>
      <c r="G8" s="23"/>
      <c r="H8" s="23"/>
      <c r="I8" s="23">
        <v>365000</v>
      </c>
      <c r="J8" s="23">
        <v>210000</v>
      </c>
      <c r="K8" s="23"/>
      <c r="L8" s="23"/>
      <c r="M8" s="23"/>
      <c r="N8" s="23">
        <v>155000</v>
      </c>
      <c r="O8" s="23"/>
      <c r="P8" s="23"/>
      <c r="Q8" s="23"/>
      <c r="R8" s="23"/>
      <c r="S8" s="23"/>
    </row>
    <row r="9" ht="30" customHeight="1" spans="1:19">
      <c r="A9" s="12" t="s">
        <v>30</v>
      </c>
      <c r="B9" s="172"/>
      <c r="C9" s="161">
        <v>2523136.99</v>
      </c>
      <c r="D9" s="161">
        <v>2523136.99</v>
      </c>
      <c r="E9" s="161">
        <v>2158136.99</v>
      </c>
      <c r="F9" s="161"/>
      <c r="G9" s="161"/>
      <c r="H9" s="161"/>
      <c r="I9" s="161">
        <v>365000</v>
      </c>
      <c r="J9" s="161">
        <v>210000</v>
      </c>
      <c r="K9" s="161"/>
      <c r="L9" s="161"/>
      <c r="M9" s="161"/>
      <c r="N9" s="161">
        <v>155000</v>
      </c>
      <c r="O9" s="161"/>
      <c r="P9" s="161"/>
      <c r="Q9" s="161"/>
      <c r="R9" s="161"/>
      <c r="S9" s="16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workbookViewId="0">
      <selection activeCell="I23" sqref="I23"/>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3"/>
      <c r="B1" s="163"/>
      <c r="C1" s="163"/>
      <c r="D1" s="163"/>
      <c r="E1" s="163"/>
      <c r="F1" s="163"/>
      <c r="G1" s="163"/>
      <c r="H1" s="163"/>
      <c r="I1" s="163"/>
      <c r="J1" s="163"/>
      <c r="K1" s="163"/>
      <c r="L1" s="163"/>
      <c r="M1" s="163"/>
      <c r="N1" s="44" t="s">
        <v>47</v>
      </c>
      <c r="O1" s="44"/>
    </row>
    <row r="2" ht="36" customHeight="1" spans="1:15">
      <c r="A2" s="164" t="str">
        <f>"2025"&amp;"年部门支出预算表"</f>
        <v>2025年部门支出预算表</v>
      </c>
      <c r="B2" s="164"/>
      <c r="C2" s="164"/>
      <c r="D2" s="164"/>
      <c r="E2" s="164"/>
      <c r="F2" s="164"/>
      <c r="G2" s="164"/>
      <c r="H2" s="164"/>
      <c r="I2" s="164"/>
      <c r="J2" s="164"/>
      <c r="K2" s="164"/>
      <c r="L2" s="164"/>
      <c r="M2" s="164"/>
      <c r="N2" s="164"/>
      <c r="O2" s="164"/>
    </row>
    <row r="3" ht="18.75" customHeight="1" spans="1:15">
      <c r="A3" s="32" t="str">
        <f>"单位名称："&amp;"云南省德宏傣族景颇族自治州制糖工业研究所"</f>
        <v>单位名称：云南省德宏傣族景颇族自治州制糖工业研究所</v>
      </c>
      <c r="B3" s="32"/>
      <c r="C3" s="32"/>
      <c r="D3" s="32"/>
      <c r="E3" s="32"/>
      <c r="F3" s="32"/>
      <c r="G3" s="163"/>
      <c r="H3" s="163"/>
      <c r="I3" s="163"/>
      <c r="J3" s="163"/>
      <c r="K3" s="163"/>
      <c r="L3" s="163"/>
      <c r="M3" s="163"/>
      <c r="N3" s="44" t="s">
        <v>1</v>
      </c>
      <c r="O3" s="44"/>
    </row>
    <row r="4" ht="31.5" customHeight="1" spans="1:15">
      <c r="A4" s="165" t="s">
        <v>48</v>
      </c>
      <c r="B4" s="165" t="s">
        <v>49</v>
      </c>
      <c r="C4" s="165" t="s">
        <v>30</v>
      </c>
      <c r="D4" s="165" t="s">
        <v>34</v>
      </c>
      <c r="E4" s="165"/>
      <c r="F4" s="165"/>
      <c r="G4" s="165" t="s">
        <v>35</v>
      </c>
      <c r="H4" s="165" t="s">
        <v>36</v>
      </c>
      <c r="I4" s="165" t="s">
        <v>50</v>
      </c>
      <c r="J4" s="165" t="s">
        <v>51</v>
      </c>
      <c r="K4" s="165"/>
      <c r="L4" s="165"/>
      <c r="M4" s="165"/>
      <c r="N4" s="165"/>
      <c r="O4" s="165"/>
    </row>
    <row r="5" ht="37.3" customHeight="1" spans="1:15">
      <c r="A5" s="165"/>
      <c r="B5" s="165"/>
      <c r="C5" s="165"/>
      <c r="D5" s="165" t="s">
        <v>33</v>
      </c>
      <c r="E5" s="165" t="s">
        <v>52</v>
      </c>
      <c r="F5" s="165" t="s">
        <v>53</v>
      </c>
      <c r="G5" s="165"/>
      <c r="H5" s="165"/>
      <c r="I5" s="165"/>
      <c r="J5" s="165" t="s">
        <v>33</v>
      </c>
      <c r="K5" s="165" t="s">
        <v>54</v>
      </c>
      <c r="L5" s="165" t="s">
        <v>55</v>
      </c>
      <c r="M5" s="165" t="s">
        <v>56</v>
      </c>
      <c r="N5" s="165" t="s">
        <v>57</v>
      </c>
      <c r="O5" s="165" t="s">
        <v>58</v>
      </c>
    </row>
    <row r="6" ht="18.75" customHeight="1" spans="1:15">
      <c r="A6" s="166" t="s">
        <v>59</v>
      </c>
      <c r="B6" s="166" t="s">
        <v>60</v>
      </c>
      <c r="C6" s="166" t="s">
        <v>61</v>
      </c>
      <c r="D6" s="166" t="s">
        <v>62</v>
      </c>
      <c r="E6" s="166" t="s">
        <v>63</v>
      </c>
      <c r="F6" s="166" t="s">
        <v>64</v>
      </c>
      <c r="G6" s="166" t="s">
        <v>65</v>
      </c>
      <c r="H6" s="166" t="s">
        <v>66</v>
      </c>
      <c r="I6" s="166" t="s">
        <v>67</v>
      </c>
      <c r="J6" s="166" t="s">
        <v>68</v>
      </c>
      <c r="K6" s="166" t="s">
        <v>69</v>
      </c>
      <c r="L6" s="166" t="s">
        <v>70</v>
      </c>
      <c r="M6" s="166" t="s">
        <v>71</v>
      </c>
      <c r="N6" s="166" t="s">
        <v>72</v>
      </c>
      <c r="O6" s="166" t="s">
        <v>73</v>
      </c>
    </row>
    <row r="7" ht="52.5" customHeight="1" spans="1:15">
      <c r="A7" s="167" t="s">
        <v>74</v>
      </c>
      <c r="B7" s="167" t="s">
        <v>75</v>
      </c>
      <c r="C7" s="132">
        <v>1861331</v>
      </c>
      <c r="D7" s="132">
        <v>1626331</v>
      </c>
      <c r="E7" s="132">
        <v>1446331</v>
      </c>
      <c r="F7" s="132">
        <v>180000</v>
      </c>
      <c r="G7" s="132"/>
      <c r="H7" s="132"/>
      <c r="I7" s="132"/>
      <c r="J7" s="132">
        <v>235000</v>
      </c>
      <c r="K7" s="132">
        <v>80000</v>
      </c>
      <c r="L7" s="132"/>
      <c r="M7" s="132"/>
      <c r="N7" s="132"/>
      <c r="O7" s="132">
        <v>155000</v>
      </c>
    </row>
    <row r="8" ht="52.5" customHeight="1" spans="1:15">
      <c r="A8" s="168" t="s">
        <v>76</v>
      </c>
      <c r="B8" s="168" t="s">
        <v>77</v>
      </c>
      <c r="C8" s="132">
        <v>1681331</v>
      </c>
      <c r="D8" s="132">
        <v>1446331</v>
      </c>
      <c r="E8" s="132">
        <v>1446331</v>
      </c>
      <c r="F8" s="132"/>
      <c r="G8" s="132"/>
      <c r="H8" s="132"/>
      <c r="I8" s="132"/>
      <c r="J8" s="132">
        <v>235000</v>
      </c>
      <c r="K8" s="132">
        <v>80000</v>
      </c>
      <c r="L8" s="132"/>
      <c r="M8" s="132"/>
      <c r="N8" s="132"/>
      <c r="O8" s="132">
        <v>155000</v>
      </c>
    </row>
    <row r="9" ht="52.5" customHeight="1" spans="1:15">
      <c r="A9" s="169" t="s">
        <v>78</v>
      </c>
      <c r="B9" s="169" t="s">
        <v>79</v>
      </c>
      <c r="C9" s="132">
        <v>1446331</v>
      </c>
      <c r="D9" s="132">
        <v>1446331</v>
      </c>
      <c r="E9" s="132">
        <v>1446331</v>
      </c>
      <c r="F9" s="132"/>
      <c r="G9" s="132"/>
      <c r="H9" s="132"/>
      <c r="I9" s="132"/>
      <c r="J9" s="132"/>
      <c r="K9" s="132"/>
      <c r="L9" s="132"/>
      <c r="M9" s="132"/>
      <c r="N9" s="132"/>
      <c r="O9" s="132"/>
    </row>
    <row r="10" ht="52.5" customHeight="1" spans="1:15">
      <c r="A10" s="169" t="s">
        <v>80</v>
      </c>
      <c r="B10" s="169" t="s">
        <v>81</v>
      </c>
      <c r="C10" s="132">
        <v>60000</v>
      </c>
      <c r="D10" s="132"/>
      <c r="E10" s="132"/>
      <c r="F10" s="132"/>
      <c r="G10" s="132"/>
      <c r="H10" s="132"/>
      <c r="I10" s="132"/>
      <c r="J10" s="132">
        <v>60000</v>
      </c>
      <c r="K10" s="132">
        <v>60000</v>
      </c>
      <c r="L10" s="132"/>
      <c r="M10" s="132"/>
      <c r="N10" s="132"/>
      <c r="O10" s="132"/>
    </row>
    <row r="11" ht="52.5" customHeight="1" spans="1:15">
      <c r="A11" s="169" t="s">
        <v>82</v>
      </c>
      <c r="B11" s="169" t="s">
        <v>83</v>
      </c>
      <c r="C11" s="132">
        <v>175000</v>
      </c>
      <c r="D11" s="132"/>
      <c r="E11" s="132"/>
      <c r="F11" s="132"/>
      <c r="G11" s="132"/>
      <c r="H11" s="132"/>
      <c r="I11" s="132"/>
      <c r="J11" s="132">
        <v>175000</v>
      </c>
      <c r="K11" s="132">
        <v>20000</v>
      </c>
      <c r="L11" s="132"/>
      <c r="M11" s="132"/>
      <c r="N11" s="132"/>
      <c r="O11" s="132">
        <v>155000</v>
      </c>
    </row>
    <row r="12" ht="52.5" customHeight="1" spans="1:15">
      <c r="A12" s="168" t="s">
        <v>84</v>
      </c>
      <c r="B12" s="168" t="s">
        <v>85</v>
      </c>
      <c r="C12" s="132">
        <v>180000</v>
      </c>
      <c r="D12" s="132">
        <v>180000</v>
      </c>
      <c r="E12" s="132"/>
      <c r="F12" s="132">
        <v>180000</v>
      </c>
      <c r="G12" s="132"/>
      <c r="H12" s="132"/>
      <c r="I12" s="132"/>
      <c r="J12" s="132"/>
      <c r="K12" s="132"/>
      <c r="L12" s="132"/>
      <c r="M12" s="132"/>
      <c r="N12" s="132"/>
      <c r="O12" s="132"/>
    </row>
    <row r="13" ht="52.5" customHeight="1" spans="1:15">
      <c r="A13" s="169" t="s">
        <v>86</v>
      </c>
      <c r="B13" s="169" t="s">
        <v>87</v>
      </c>
      <c r="C13" s="132">
        <v>180000</v>
      </c>
      <c r="D13" s="132">
        <v>180000</v>
      </c>
      <c r="E13" s="132"/>
      <c r="F13" s="132">
        <v>180000</v>
      </c>
      <c r="G13" s="132"/>
      <c r="H13" s="132"/>
      <c r="I13" s="132"/>
      <c r="J13" s="132"/>
      <c r="K13" s="132"/>
      <c r="L13" s="132"/>
      <c r="M13" s="132"/>
      <c r="N13" s="132"/>
      <c r="O13" s="132"/>
    </row>
    <row r="14" ht="52.5" customHeight="1" spans="1:15">
      <c r="A14" s="167" t="s">
        <v>88</v>
      </c>
      <c r="B14" s="167" t="s">
        <v>89</v>
      </c>
      <c r="C14" s="132">
        <v>225672.4</v>
      </c>
      <c r="D14" s="132">
        <v>225672.4</v>
      </c>
      <c r="E14" s="132">
        <v>225672.4</v>
      </c>
      <c r="F14" s="132"/>
      <c r="G14" s="132"/>
      <c r="H14" s="132"/>
      <c r="I14" s="132"/>
      <c r="J14" s="132"/>
      <c r="K14" s="132"/>
      <c r="L14" s="132"/>
      <c r="M14" s="132"/>
      <c r="N14" s="132"/>
      <c r="O14" s="132"/>
    </row>
    <row r="15" ht="52.5" customHeight="1" spans="1:15">
      <c r="A15" s="168" t="s">
        <v>90</v>
      </c>
      <c r="B15" s="168" t="s">
        <v>91</v>
      </c>
      <c r="C15" s="132">
        <v>216963.36</v>
      </c>
      <c r="D15" s="132">
        <v>216963.36</v>
      </c>
      <c r="E15" s="132">
        <v>216963.36</v>
      </c>
      <c r="F15" s="132"/>
      <c r="G15" s="132"/>
      <c r="H15" s="132"/>
      <c r="I15" s="132"/>
      <c r="J15" s="132"/>
      <c r="K15" s="132"/>
      <c r="L15" s="132"/>
      <c r="M15" s="132"/>
      <c r="N15" s="132"/>
      <c r="O15" s="132"/>
    </row>
    <row r="16" ht="52.5" customHeight="1" spans="1:15">
      <c r="A16" s="169" t="s">
        <v>92</v>
      </c>
      <c r="B16" s="169" t="s">
        <v>93</v>
      </c>
      <c r="C16" s="132">
        <v>11000</v>
      </c>
      <c r="D16" s="132">
        <v>11000</v>
      </c>
      <c r="E16" s="132">
        <v>11000</v>
      </c>
      <c r="F16" s="132"/>
      <c r="G16" s="132"/>
      <c r="H16" s="132"/>
      <c r="I16" s="132"/>
      <c r="J16" s="132"/>
      <c r="K16" s="132"/>
      <c r="L16" s="132"/>
      <c r="M16" s="132"/>
      <c r="N16" s="132"/>
      <c r="O16" s="132"/>
    </row>
    <row r="17" ht="52.5" customHeight="1" spans="1:15">
      <c r="A17" s="169" t="s">
        <v>94</v>
      </c>
      <c r="B17" s="169" t="s">
        <v>95</v>
      </c>
      <c r="C17" s="132">
        <v>205963.36</v>
      </c>
      <c r="D17" s="132">
        <v>205963.36</v>
      </c>
      <c r="E17" s="132">
        <v>205963.36</v>
      </c>
      <c r="F17" s="132"/>
      <c r="G17" s="132"/>
      <c r="H17" s="132"/>
      <c r="I17" s="132"/>
      <c r="J17" s="132"/>
      <c r="K17" s="132"/>
      <c r="L17" s="132"/>
      <c r="M17" s="132"/>
      <c r="N17" s="132"/>
      <c r="O17" s="132"/>
    </row>
    <row r="18" ht="52.5" customHeight="1" spans="1:15">
      <c r="A18" s="168" t="s">
        <v>96</v>
      </c>
      <c r="B18" s="168" t="s">
        <v>97</v>
      </c>
      <c r="C18" s="132">
        <v>8709.04</v>
      </c>
      <c r="D18" s="132">
        <v>8709.04</v>
      </c>
      <c r="E18" s="132">
        <v>8709.04</v>
      </c>
      <c r="F18" s="132"/>
      <c r="G18" s="132"/>
      <c r="H18" s="132"/>
      <c r="I18" s="132"/>
      <c r="J18" s="132"/>
      <c r="K18" s="132"/>
      <c r="L18" s="132"/>
      <c r="M18" s="132"/>
      <c r="N18" s="132"/>
      <c r="O18" s="132"/>
    </row>
    <row r="19" ht="52.5" customHeight="1" spans="1:15">
      <c r="A19" s="169" t="s">
        <v>98</v>
      </c>
      <c r="B19" s="169" t="s">
        <v>97</v>
      </c>
      <c r="C19" s="132">
        <v>8709.04</v>
      </c>
      <c r="D19" s="132">
        <v>8709.04</v>
      </c>
      <c r="E19" s="132">
        <v>8709.04</v>
      </c>
      <c r="F19" s="132"/>
      <c r="G19" s="132"/>
      <c r="H19" s="132"/>
      <c r="I19" s="132"/>
      <c r="J19" s="132"/>
      <c r="K19" s="132"/>
      <c r="L19" s="132"/>
      <c r="M19" s="132"/>
      <c r="N19" s="132"/>
      <c r="O19" s="132"/>
    </row>
    <row r="20" ht="52.5" customHeight="1" spans="1:15">
      <c r="A20" s="167" t="s">
        <v>99</v>
      </c>
      <c r="B20" s="167" t="s">
        <v>100</v>
      </c>
      <c r="C20" s="132">
        <v>151661.07</v>
      </c>
      <c r="D20" s="132">
        <v>151661.07</v>
      </c>
      <c r="E20" s="132">
        <v>151661.07</v>
      </c>
      <c r="F20" s="132"/>
      <c r="G20" s="132"/>
      <c r="H20" s="132"/>
      <c r="I20" s="132"/>
      <c r="J20" s="132"/>
      <c r="K20" s="132"/>
      <c r="L20" s="132"/>
      <c r="M20" s="132"/>
      <c r="N20" s="132"/>
      <c r="O20" s="132"/>
    </row>
    <row r="21" ht="52.5" customHeight="1" spans="1:15">
      <c r="A21" s="168" t="s">
        <v>101</v>
      </c>
      <c r="B21" s="168" t="s">
        <v>102</v>
      </c>
      <c r="C21" s="132">
        <v>151661.07</v>
      </c>
      <c r="D21" s="132">
        <v>151661.07</v>
      </c>
      <c r="E21" s="132">
        <v>151661.07</v>
      </c>
      <c r="F21" s="132"/>
      <c r="G21" s="132"/>
      <c r="H21" s="132"/>
      <c r="I21" s="132"/>
      <c r="J21" s="132"/>
      <c r="K21" s="132"/>
      <c r="L21" s="132"/>
      <c r="M21" s="132"/>
      <c r="N21" s="132"/>
      <c r="O21" s="132"/>
    </row>
    <row r="22" ht="52.5" customHeight="1" spans="1:15">
      <c r="A22" s="169" t="s">
        <v>103</v>
      </c>
      <c r="B22" s="169" t="s">
        <v>104</v>
      </c>
      <c r="C22" s="132"/>
      <c r="D22" s="132"/>
      <c r="E22" s="132"/>
      <c r="F22" s="132"/>
      <c r="G22" s="132"/>
      <c r="H22" s="132"/>
      <c r="I22" s="132"/>
      <c r="J22" s="132"/>
      <c r="K22" s="132"/>
      <c r="L22" s="132"/>
      <c r="M22" s="132"/>
      <c r="N22" s="132"/>
      <c r="O22" s="132"/>
    </row>
    <row r="23" ht="52.5" customHeight="1" spans="1:15">
      <c r="A23" s="169" t="s">
        <v>105</v>
      </c>
      <c r="B23" s="169" t="s">
        <v>106</v>
      </c>
      <c r="C23" s="132">
        <v>101694.41</v>
      </c>
      <c r="D23" s="132">
        <v>101694.41</v>
      </c>
      <c r="E23" s="132">
        <v>101694.41</v>
      </c>
      <c r="F23" s="132"/>
      <c r="G23" s="132"/>
      <c r="H23" s="132"/>
      <c r="I23" s="132"/>
      <c r="J23" s="132"/>
      <c r="K23" s="132"/>
      <c r="L23" s="132"/>
      <c r="M23" s="132"/>
      <c r="N23" s="132"/>
      <c r="O23" s="132"/>
    </row>
    <row r="24" ht="52.5" customHeight="1" spans="1:15">
      <c r="A24" s="169" t="s">
        <v>107</v>
      </c>
      <c r="B24" s="169" t="s">
        <v>108</v>
      </c>
      <c r="C24" s="132">
        <v>39317.58</v>
      </c>
      <c r="D24" s="132">
        <v>39317.58</v>
      </c>
      <c r="E24" s="132">
        <v>39317.58</v>
      </c>
      <c r="F24" s="132"/>
      <c r="G24" s="132"/>
      <c r="H24" s="132"/>
      <c r="I24" s="132"/>
      <c r="J24" s="132"/>
      <c r="K24" s="132"/>
      <c r="L24" s="132"/>
      <c r="M24" s="132"/>
      <c r="N24" s="132"/>
      <c r="O24" s="132"/>
    </row>
    <row r="25" ht="52.5" customHeight="1" spans="1:15">
      <c r="A25" s="169" t="s">
        <v>109</v>
      </c>
      <c r="B25" s="169" t="s">
        <v>110</v>
      </c>
      <c r="C25" s="132">
        <v>10649.08</v>
      </c>
      <c r="D25" s="132">
        <v>10649.08</v>
      </c>
      <c r="E25" s="132">
        <v>10649.08</v>
      </c>
      <c r="F25" s="132"/>
      <c r="G25" s="132"/>
      <c r="H25" s="132"/>
      <c r="I25" s="132"/>
      <c r="J25" s="132"/>
      <c r="K25" s="132"/>
      <c r="L25" s="132"/>
      <c r="M25" s="132"/>
      <c r="N25" s="132"/>
      <c r="O25" s="132"/>
    </row>
    <row r="26" ht="52.5" customHeight="1" spans="1:15">
      <c r="A26" s="167" t="s">
        <v>111</v>
      </c>
      <c r="B26" s="167" t="s">
        <v>112</v>
      </c>
      <c r="C26" s="132">
        <v>130000</v>
      </c>
      <c r="D26" s="132"/>
      <c r="E26" s="132"/>
      <c r="F26" s="132"/>
      <c r="G26" s="132"/>
      <c r="H26" s="132"/>
      <c r="I26" s="132"/>
      <c r="J26" s="132">
        <v>130000</v>
      </c>
      <c r="K26" s="132">
        <v>130000</v>
      </c>
      <c r="L26" s="132"/>
      <c r="M26" s="132"/>
      <c r="N26" s="132"/>
      <c r="O26" s="132"/>
    </row>
    <row r="27" ht="52.5" customHeight="1" spans="1:15">
      <c r="A27" s="168" t="s">
        <v>113</v>
      </c>
      <c r="B27" s="168" t="s">
        <v>114</v>
      </c>
      <c r="C27" s="132">
        <v>130000</v>
      </c>
      <c r="D27" s="132"/>
      <c r="E27" s="132"/>
      <c r="F27" s="132"/>
      <c r="G27" s="132"/>
      <c r="H27" s="132"/>
      <c r="I27" s="132"/>
      <c r="J27" s="132">
        <v>130000</v>
      </c>
      <c r="K27" s="132">
        <v>130000</v>
      </c>
      <c r="L27" s="132"/>
      <c r="M27" s="132"/>
      <c r="N27" s="132"/>
      <c r="O27" s="132"/>
    </row>
    <row r="28" ht="52.5" customHeight="1" spans="1:15">
      <c r="A28" s="169" t="s">
        <v>115</v>
      </c>
      <c r="B28" s="169" t="s">
        <v>116</v>
      </c>
      <c r="C28" s="132">
        <v>130000</v>
      </c>
      <c r="D28" s="132"/>
      <c r="E28" s="132"/>
      <c r="F28" s="132"/>
      <c r="G28" s="132"/>
      <c r="H28" s="132"/>
      <c r="I28" s="132"/>
      <c r="J28" s="132">
        <v>130000</v>
      </c>
      <c r="K28" s="132">
        <v>130000</v>
      </c>
      <c r="L28" s="132"/>
      <c r="M28" s="132"/>
      <c r="N28" s="132"/>
      <c r="O28" s="132"/>
    </row>
    <row r="29" ht="52.5" customHeight="1" spans="1:15">
      <c r="A29" s="167" t="s">
        <v>117</v>
      </c>
      <c r="B29" s="167" t="s">
        <v>118</v>
      </c>
      <c r="C29" s="132">
        <v>154472.52</v>
      </c>
      <c r="D29" s="132">
        <v>154472.52</v>
      </c>
      <c r="E29" s="132">
        <v>154472.52</v>
      </c>
      <c r="F29" s="132"/>
      <c r="G29" s="132"/>
      <c r="H29" s="132"/>
      <c r="I29" s="132"/>
      <c r="J29" s="132"/>
      <c r="K29" s="132"/>
      <c r="L29" s="132"/>
      <c r="M29" s="132"/>
      <c r="N29" s="132"/>
      <c r="O29" s="132"/>
    </row>
    <row r="30" ht="52.5" customHeight="1" spans="1:15">
      <c r="A30" s="168" t="s">
        <v>119</v>
      </c>
      <c r="B30" s="168" t="s">
        <v>120</v>
      </c>
      <c r="C30" s="132">
        <v>154472.52</v>
      </c>
      <c r="D30" s="132">
        <v>154472.52</v>
      </c>
      <c r="E30" s="132">
        <v>154472.52</v>
      </c>
      <c r="F30" s="132"/>
      <c r="G30" s="132"/>
      <c r="H30" s="132"/>
      <c r="I30" s="132"/>
      <c r="J30" s="132"/>
      <c r="K30" s="132"/>
      <c r="L30" s="132"/>
      <c r="M30" s="132"/>
      <c r="N30" s="132"/>
      <c r="O30" s="132"/>
    </row>
    <row r="31" ht="52.5" customHeight="1" spans="1:15">
      <c r="A31" s="169" t="s">
        <v>121</v>
      </c>
      <c r="B31" s="169" t="s">
        <v>122</v>
      </c>
      <c r="C31" s="132">
        <v>154472.52</v>
      </c>
      <c r="D31" s="132">
        <v>154472.52</v>
      </c>
      <c r="E31" s="132">
        <v>154472.52</v>
      </c>
      <c r="F31" s="132"/>
      <c r="G31" s="132"/>
      <c r="H31" s="132"/>
      <c r="I31" s="132"/>
      <c r="J31" s="132"/>
      <c r="K31" s="132"/>
      <c r="L31" s="132"/>
      <c r="M31" s="132"/>
      <c r="N31" s="132"/>
      <c r="O31" s="132"/>
    </row>
    <row r="32" ht="30" customHeight="1" spans="1:15">
      <c r="A32" s="166" t="s">
        <v>30</v>
      </c>
      <c r="B32" s="166"/>
      <c r="C32" s="132">
        <v>2523136.99</v>
      </c>
      <c r="D32" s="132">
        <v>2158136.99</v>
      </c>
      <c r="E32" s="132">
        <v>1978136.99</v>
      </c>
      <c r="F32" s="132">
        <v>180000</v>
      </c>
      <c r="G32" s="132"/>
      <c r="H32" s="132"/>
      <c r="I32" s="132"/>
      <c r="J32" s="132">
        <v>365000</v>
      </c>
      <c r="K32" s="132">
        <v>210000</v>
      </c>
      <c r="L32" s="132"/>
      <c r="M32" s="132"/>
      <c r="N32" s="132"/>
      <c r="O32" s="132">
        <v>155000</v>
      </c>
    </row>
  </sheetData>
  <mergeCells count="13">
    <mergeCell ref="N1:O1"/>
    <mergeCell ref="A2:O2"/>
    <mergeCell ref="A3:F3"/>
    <mergeCell ref="N3:O3"/>
    <mergeCell ref="D4:F4"/>
    <mergeCell ref="J4:O4"/>
    <mergeCell ref="A32:B3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1" workbookViewId="0">
      <selection activeCell="I23" sqref="I23"/>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7"/>
      <c r="B1" s="47"/>
      <c r="C1" s="47"/>
      <c r="D1" s="86" t="s">
        <v>123</v>
      </c>
    </row>
    <row r="2" ht="30.75" customHeight="1" spans="1:4">
      <c r="A2" s="156" t="str">
        <f>"2025"&amp;"年部门财政拨款收支预算总表"</f>
        <v>2025年部门财政拨款收支预算总表</v>
      </c>
      <c r="B2" s="156"/>
      <c r="C2" s="156"/>
      <c r="D2" s="156"/>
    </row>
    <row r="3" ht="18.75" customHeight="1" spans="1:4">
      <c r="A3" s="32" t="str">
        <f>"单位名称："&amp;"云南省德宏傣族景颇族自治州制糖工业研究所"</f>
        <v>单位名称：云南省德宏傣族景颇族自治州制糖工业研究所</v>
      </c>
      <c r="B3" s="157"/>
      <c r="C3" s="157"/>
      <c r="D3" s="87" t="s">
        <v>1</v>
      </c>
    </row>
    <row r="4" ht="19.5" customHeight="1" spans="1:4">
      <c r="A4" s="12" t="s">
        <v>124</v>
      </c>
      <c r="B4" s="14"/>
      <c r="C4" s="12" t="s">
        <v>125</v>
      </c>
      <c r="D4" s="14"/>
    </row>
    <row r="5" ht="21.75" customHeight="1" spans="1:4">
      <c r="A5" s="72" t="s">
        <v>126</v>
      </c>
      <c r="B5" s="11" t="s">
        <v>5</v>
      </c>
      <c r="C5" s="72" t="s">
        <v>127</v>
      </c>
      <c r="D5" s="11" t="s">
        <v>5</v>
      </c>
    </row>
    <row r="6" ht="17.25" customHeight="1" spans="1:4">
      <c r="A6" s="73"/>
      <c r="B6" s="18"/>
      <c r="C6" s="73"/>
      <c r="D6" s="18"/>
    </row>
    <row r="7" ht="19.5" customHeight="1" spans="1:4">
      <c r="A7" s="81" t="s">
        <v>128</v>
      </c>
      <c r="B7" s="23">
        <v>2158136.99</v>
      </c>
      <c r="C7" s="81" t="s">
        <v>129</v>
      </c>
      <c r="D7" s="23">
        <v>2158136.99</v>
      </c>
    </row>
    <row r="8" ht="19.5" customHeight="1" spans="1:4">
      <c r="A8" s="81" t="s">
        <v>130</v>
      </c>
      <c r="B8" s="23">
        <v>2158136.99</v>
      </c>
      <c r="C8" s="158" t="s">
        <v>131</v>
      </c>
      <c r="D8" s="23"/>
    </row>
    <row r="9" ht="19.5" customHeight="1" spans="1:4">
      <c r="A9" s="159" t="s">
        <v>132</v>
      </c>
      <c r="B9" s="23"/>
      <c r="C9" s="158" t="s">
        <v>133</v>
      </c>
      <c r="D9" s="23"/>
    </row>
    <row r="10" ht="19.5" customHeight="1" spans="1:4">
      <c r="A10" s="159" t="s">
        <v>134</v>
      </c>
      <c r="B10" s="23"/>
      <c r="C10" s="158" t="s">
        <v>135</v>
      </c>
      <c r="D10" s="23"/>
    </row>
    <row r="11" ht="19.5" customHeight="1" spans="1:4">
      <c r="A11" s="159" t="s">
        <v>136</v>
      </c>
      <c r="B11" s="23"/>
      <c r="C11" s="158" t="s">
        <v>137</v>
      </c>
      <c r="D11" s="23"/>
    </row>
    <row r="12" ht="19.5" customHeight="1" spans="1:4">
      <c r="A12" s="159" t="s">
        <v>130</v>
      </c>
      <c r="B12" s="23"/>
      <c r="C12" s="158" t="s">
        <v>138</v>
      </c>
      <c r="D12" s="23"/>
    </row>
    <row r="13" ht="19.5" customHeight="1" spans="1:4">
      <c r="A13" s="159" t="s">
        <v>132</v>
      </c>
      <c r="B13" s="23"/>
      <c r="C13" s="158" t="s">
        <v>139</v>
      </c>
      <c r="D13" s="23">
        <v>1626331</v>
      </c>
    </row>
    <row r="14" ht="19.5" customHeight="1" spans="1:4">
      <c r="A14" s="159" t="s">
        <v>134</v>
      </c>
      <c r="B14" s="23"/>
      <c r="C14" s="158" t="s">
        <v>140</v>
      </c>
      <c r="D14" s="23"/>
    </row>
    <row r="15" ht="19.5" customHeight="1" spans="1:4">
      <c r="A15" s="160"/>
      <c r="B15" s="23"/>
      <c r="C15" s="158" t="s">
        <v>141</v>
      </c>
      <c r="D15" s="23">
        <v>225672.4</v>
      </c>
    </row>
    <row r="16" ht="19.5" customHeight="1" spans="1:4">
      <c r="A16" s="160"/>
      <c r="B16" s="23"/>
      <c r="C16" s="158" t="s">
        <v>142</v>
      </c>
      <c r="D16" s="23">
        <v>151661.07</v>
      </c>
    </row>
    <row r="17" ht="19.5" customHeight="1" spans="1:4">
      <c r="A17" s="160"/>
      <c r="B17" s="23"/>
      <c r="C17" s="158" t="s">
        <v>143</v>
      </c>
      <c r="D17" s="23"/>
    </row>
    <row r="18" ht="19.5" customHeight="1" spans="1:4">
      <c r="A18" s="160"/>
      <c r="B18" s="23"/>
      <c r="C18" s="158" t="s">
        <v>144</v>
      </c>
      <c r="D18" s="23"/>
    </row>
    <row r="19" ht="19.5" customHeight="1" spans="1:4">
      <c r="A19" s="160"/>
      <c r="B19" s="23"/>
      <c r="C19" s="158" t="s">
        <v>145</v>
      </c>
      <c r="D19" s="23"/>
    </row>
    <row r="20" ht="19.5" customHeight="1" spans="1:4">
      <c r="A20" s="81"/>
      <c r="B20" s="23"/>
      <c r="C20" s="158" t="s">
        <v>146</v>
      </c>
      <c r="D20" s="23"/>
    </row>
    <row r="21" ht="19.5" customHeight="1" spans="1:4">
      <c r="A21" s="81"/>
      <c r="B21" s="23"/>
      <c r="C21" s="81" t="s">
        <v>147</v>
      </c>
      <c r="D21" s="23"/>
    </row>
    <row r="22" ht="19.5" customHeight="1" spans="1:4">
      <c r="A22" s="81"/>
      <c r="B22" s="23"/>
      <c r="C22" s="81" t="s">
        <v>148</v>
      </c>
      <c r="D22" s="23"/>
    </row>
    <row r="23" ht="19.5" customHeight="1" spans="1:4">
      <c r="A23" s="81"/>
      <c r="B23" s="23"/>
      <c r="C23" s="81" t="s">
        <v>149</v>
      </c>
      <c r="D23" s="23"/>
    </row>
    <row r="24" ht="19.5" customHeight="1" spans="1:4">
      <c r="A24" s="81"/>
      <c r="B24" s="23"/>
      <c r="C24" s="81" t="s">
        <v>150</v>
      </c>
      <c r="D24" s="23"/>
    </row>
    <row r="25" ht="19.5" customHeight="1" spans="1:4">
      <c r="A25" s="81"/>
      <c r="B25" s="23"/>
      <c r="C25" s="81" t="s">
        <v>151</v>
      </c>
      <c r="D25" s="23"/>
    </row>
    <row r="26" ht="19.5" customHeight="1" spans="1:4">
      <c r="A26" s="158"/>
      <c r="B26" s="23"/>
      <c r="C26" s="81" t="s">
        <v>152</v>
      </c>
      <c r="D26" s="23">
        <v>154472.52</v>
      </c>
    </row>
    <row r="27" ht="19.5" customHeight="1" spans="1:4">
      <c r="A27" s="81"/>
      <c r="B27" s="23"/>
      <c r="C27" s="81" t="s">
        <v>153</v>
      </c>
      <c r="D27" s="23"/>
    </row>
    <row r="28" customHeight="1" spans="1:4">
      <c r="A28" s="81"/>
      <c r="B28" s="23"/>
      <c r="C28" s="159" t="s">
        <v>154</v>
      </c>
      <c r="D28" s="23"/>
    </row>
    <row r="29" ht="19.5" customHeight="1" spans="1:4">
      <c r="A29" s="81"/>
      <c r="B29" s="23"/>
      <c r="C29" s="81" t="s">
        <v>155</v>
      </c>
      <c r="D29" s="23"/>
    </row>
    <row r="30" ht="19.5" customHeight="1" spans="1:4">
      <c r="A30" s="158"/>
      <c r="B30" s="23"/>
      <c r="C30" s="81" t="s">
        <v>156</v>
      </c>
      <c r="D30" s="23"/>
    </row>
    <row r="31" ht="18" customHeight="1" spans="1:4">
      <c r="A31" s="158"/>
      <c r="B31" s="23"/>
      <c r="C31" s="81" t="s">
        <v>157</v>
      </c>
      <c r="D31" s="23"/>
    </row>
    <row r="32" ht="18" customHeight="1" spans="1:4">
      <c r="A32" s="158"/>
      <c r="B32" s="23"/>
      <c r="C32" s="159" t="s">
        <v>158</v>
      </c>
      <c r="D32" s="23"/>
    </row>
    <row r="33" ht="18" customHeight="1" spans="1:4">
      <c r="A33" s="158"/>
      <c r="B33" s="23"/>
      <c r="C33" s="159" t="s">
        <v>159</v>
      </c>
      <c r="D33" s="23"/>
    </row>
    <row r="34" ht="19.5" customHeight="1" spans="1:4">
      <c r="A34" s="158"/>
      <c r="B34" s="161"/>
      <c r="C34" s="81" t="s">
        <v>160</v>
      </c>
      <c r="D34" s="161"/>
    </row>
    <row r="35" ht="19.5" customHeight="1" spans="1:4">
      <c r="A35" s="158"/>
      <c r="B35" s="23"/>
      <c r="C35" s="81" t="s">
        <v>161</v>
      </c>
      <c r="D35" s="23"/>
    </row>
    <row r="36" ht="19.5" customHeight="1" spans="1:4">
      <c r="A36" s="162" t="s">
        <v>24</v>
      </c>
      <c r="B36" s="23">
        <v>2158136.99</v>
      </c>
      <c r="C36" s="162" t="s">
        <v>25</v>
      </c>
      <c r="D36" s="23">
        <v>2158136.99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showZeros="0" workbookViewId="0">
      <selection activeCell="I23" sqref="I23"/>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7"/>
      <c r="B1" s="147"/>
      <c r="C1" s="147"/>
      <c r="D1" s="147"/>
      <c r="E1" s="147"/>
      <c r="F1" s="147"/>
      <c r="G1" s="148" t="s">
        <v>162</v>
      </c>
    </row>
    <row r="2" ht="33" customHeight="1" spans="1:7">
      <c r="A2" s="149" t="str">
        <f>"2025"&amp;"年一般公共预算支出预算表（按功能科目分类）"</f>
        <v>2025年一般公共预算支出预算表（按功能科目分类）</v>
      </c>
      <c r="B2" s="149"/>
      <c r="C2" s="149"/>
      <c r="D2" s="149"/>
      <c r="E2" s="149"/>
      <c r="F2" s="149"/>
      <c r="G2" s="149"/>
    </row>
    <row r="3" ht="18.75" customHeight="1" spans="1:7">
      <c r="A3" s="150" t="str">
        <f>"单位名称："&amp;"云南省德宏傣族景颇族自治州制糖工业研究所"</f>
        <v>单位名称：云南省德宏傣族景颇族自治州制糖工业研究所</v>
      </c>
      <c r="B3" s="150"/>
      <c r="C3" s="147"/>
      <c r="D3" s="147"/>
      <c r="E3" s="147"/>
      <c r="F3" s="147"/>
      <c r="G3" s="148" t="s">
        <v>1</v>
      </c>
    </row>
    <row r="4" ht="18.75" customHeight="1" spans="1:7">
      <c r="A4" s="151" t="s">
        <v>163</v>
      </c>
      <c r="B4" s="151"/>
      <c r="C4" s="151" t="s">
        <v>30</v>
      </c>
      <c r="D4" s="151" t="s">
        <v>52</v>
      </c>
      <c r="E4" s="151"/>
      <c r="F4" s="151"/>
      <c r="G4" s="151" t="s">
        <v>53</v>
      </c>
    </row>
    <row r="5" ht="18.75" customHeight="1" spans="1:7">
      <c r="A5" s="151" t="s">
        <v>48</v>
      </c>
      <c r="B5" s="151" t="s">
        <v>49</v>
      </c>
      <c r="C5" s="151"/>
      <c r="D5" s="151" t="s">
        <v>33</v>
      </c>
      <c r="E5" s="151" t="s">
        <v>164</v>
      </c>
      <c r="F5" s="151" t="s">
        <v>165</v>
      </c>
      <c r="G5" s="151"/>
    </row>
    <row r="6" ht="18.75" customHeight="1" spans="1:7">
      <c r="A6" s="151" t="s">
        <v>59</v>
      </c>
      <c r="B6" s="151" t="s">
        <v>60</v>
      </c>
      <c r="C6" s="151" t="s">
        <v>61</v>
      </c>
      <c r="D6" s="151" t="s">
        <v>62</v>
      </c>
      <c r="E6" s="151" t="s">
        <v>63</v>
      </c>
      <c r="F6" s="151" t="s">
        <v>64</v>
      </c>
      <c r="G6" s="151" t="s">
        <v>65</v>
      </c>
    </row>
    <row r="7" ht="18.75" customHeight="1" spans="1:7">
      <c r="A7" s="152" t="s">
        <v>74</v>
      </c>
      <c r="B7" s="152" t="s">
        <v>75</v>
      </c>
      <c r="C7" s="153">
        <v>1626331</v>
      </c>
      <c r="D7" s="153">
        <v>1446331</v>
      </c>
      <c r="E7" s="153">
        <v>1386331</v>
      </c>
      <c r="F7" s="153">
        <v>60000</v>
      </c>
      <c r="G7" s="153">
        <v>180000</v>
      </c>
    </row>
    <row r="8" ht="18.75" customHeight="1" outlineLevel="1" spans="1:7">
      <c r="A8" s="154" t="s">
        <v>76</v>
      </c>
      <c r="B8" s="154" t="s">
        <v>77</v>
      </c>
      <c r="C8" s="153">
        <v>1446331</v>
      </c>
      <c r="D8" s="153">
        <v>1446331</v>
      </c>
      <c r="E8" s="153">
        <v>1386331</v>
      </c>
      <c r="F8" s="153">
        <v>60000</v>
      </c>
      <c r="G8" s="153"/>
    </row>
    <row r="9" ht="18.75" customHeight="1" outlineLevel="2" spans="1:7">
      <c r="A9" s="155" t="s">
        <v>78</v>
      </c>
      <c r="B9" s="155" t="s">
        <v>79</v>
      </c>
      <c r="C9" s="153">
        <v>1446331</v>
      </c>
      <c r="D9" s="153">
        <v>1446331</v>
      </c>
      <c r="E9" s="153">
        <v>1386331</v>
      </c>
      <c r="F9" s="153">
        <v>60000</v>
      </c>
      <c r="G9" s="153"/>
    </row>
    <row r="10" ht="18.75" customHeight="1" outlineLevel="1" spans="1:7">
      <c r="A10" s="154" t="s">
        <v>84</v>
      </c>
      <c r="B10" s="154" t="s">
        <v>85</v>
      </c>
      <c r="C10" s="153">
        <v>180000</v>
      </c>
      <c r="D10" s="153"/>
      <c r="E10" s="153"/>
      <c r="F10" s="153"/>
      <c r="G10" s="153">
        <v>180000</v>
      </c>
    </row>
    <row r="11" ht="18.75" customHeight="1" outlineLevel="2" spans="1:7">
      <c r="A11" s="155" t="s">
        <v>86</v>
      </c>
      <c r="B11" s="155" t="s">
        <v>87</v>
      </c>
      <c r="C11" s="153">
        <v>180000</v>
      </c>
      <c r="D11" s="153"/>
      <c r="E11" s="153"/>
      <c r="F11" s="153"/>
      <c r="G11" s="153">
        <v>180000</v>
      </c>
    </row>
    <row r="12" ht="18.75" customHeight="1" spans="1:7">
      <c r="A12" s="152" t="s">
        <v>88</v>
      </c>
      <c r="B12" s="152" t="s">
        <v>89</v>
      </c>
      <c r="C12" s="153">
        <v>225672.4</v>
      </c>
      <c r="D12" s="153">
        <v>225672.4</v>
      </c>
      <c r="E12" s="153">
        <v>214672.4</v>
      </c>
      <c r="F12" s="153">
        <v>11000</v>
      </c>
      <c r="G12" s="153"/>
    </row>
    <row r="13" ht="18.75" customHeight="1" outlineLevel="1" spans="1:7">
      <c r="A13" s="154" t="s">
        <v>90</v>
      </c>
      <c r="B13" s="154" t="s">
        <v>91</v>
      </c>
      <c r="C13" s="153">
        <v>216963.36</v>
      </c>
      <c r="D13" s="153">
        <v>216963.36</v>
      </c>
      <c r="E13" s="153">
        <v>205963.36</v>
      </c>
      <c r="F13" s="153">
        <v>11000</v>
      </c>
      <c r="G13" s="153"/>
    </row>
    <row r="14" ht="18.75" customHeight="1" outlineLevel="2" spans="1:7">
      <c r="A14" s="155" t="s">
        <v>92</v>
      </c>
      <c r="B14" s="155" t="s">
        <v>93</v>
      </c>
      <c r="C14" s="153">
        <v>11000</v>
      </c>
      <c r="D14" s="153">
        <v>11000</v>
      </c>
      <c r="E14" s="153"/>
      <c r="F14" s="153">
        <v>11000</v>
      </c>
      <c r="G14" s="153"/>
    </row>
    <row r="15" ht="18.75" customHeight="1" outlineLevel="2" spans="1:7">
      <c r="A15" s="155" t="s">
        <v>94</v>
      </c>
      <c r="B15" s="155" t="s">
        <v>95</v>
      </c>
      <c r="C15" s="153">
        <v>205963.36</v>
      </c>
      <c r="D15" s="153">
        <v>205963.36</v>
      </c>
      <c r="E15" s="153">
        <v>205963.36</v>
      </c>
      <c r="F15" s="153"/>
      <c r="G15" s="153"/>
    </row>
    <row r="16" ht="18.75" customHeight="1" outlineLevel="1" spans="1:7">
      <c r="A16" s="154" t="s">
        <v>96</v>
      </c>
      <c r="B16" s="154" t="s">
        <v>97</v>
      </c>
      <c r="C16" s="153">
        <v>8709.04</v>
      </c>
      <c r="D16" s="153">
        <v>8709.04</v>
      </c>
      <c r="E16" s="153">
        <v>8709.04</v>
      </c>
      <c r="F16" s="153"/>
      <c r="G16" s="153"/>
    </row>
    <row r="17" ht="18.75" customHeight="1" outlineLevel="2" spans="1:7">
      <c r="A17" s="155" t="s">
        <v>98</v>
      </c>
      <c r="B17" s="155" t="s">
        <v>97</v>
      </c>
      <c r="C17" s="153">
        <v>8709.04</v>
      </c>
      <c r="D17" s="153">
        <v>8709.04</v>
      </c>
      <c r="E17" s="153">
        <v>8709.04</v>
      </c>
      <c r="F17" s="153"/>
      <c r="G17" s="153"/>
    </row>
    <row r="18" ht="18.75" customHeight="1" spans="1:7">
      <c r="A18" s="152" t="s">
        <v>99</v>
      </c>
      <c r="B18" s="152" t="s">
        <v>100</v>
      </c>
      <c r="C18" s="153">
        <v>151661.07</v>
      </c>
      <c r="D18" s="153">
        <v>151661.07</v>
      </c>
      <c r="E18" s="153">
        <v>151661.07</v>
      </c>
      <c r="F18" s="153"/>
      <c r="G18" s="153"/>
    </row>
    <row r="19" ht="18.75" customHeight="1" outlineLevel="1" spans="1:7">
      <c r="A19" s="154" t="s">
        <v>101</v>
      </c>
      <c r="B19" s="154" t="s">
        <v>102</v>
      </c>
      <c r="C19" s="153">
        <v>151661.07</v>
      </c>
      <c r="D19" s="153">
        <v>151661.07</v>
      </c>
      <c r="E19" s="153">
        <v>151661.07</v>
      </c>
      <c r="F19" s="153"/>
      <c r="G19" s="153"/>
    </row>
    <row r="20" ht="18.75" customHeight="1" outlineLevel="2" spans="1:7">
      <c r="A20" s="155" t="s">
        <v>105</v>
      </c>
      <c r="B20" s="155" t="s">
        <v>106</v>
      </c>
      <c r="C20" s="153">
        <v>101694.41</v>
      </c>
      <c r="D20" s="153">
        <v>101694.41</v>
      </c>
      <c r="E20" s="153">
        <v>101694.41</v>
      </c>
      <c r="F20" s="153"/>
      <c r="G20" s="153"/>
    </row>
    <row r="21" ht="18.75" customHeight="1" outlineLevel="2" spans="1:7">
      <c r="A21" s="155" t="s">
        <v>107</v>
      </c>
      <c r="B21" s="155" t="s">
        <v>108</v>
      </c>
      <c r="C21" s="153">
        <v>39317.58</v>
      </c>
      <c r="D21" s="153">
        <v>39317.58</v>
      </c>
      <c r="E21" s="153">
        <v>39317.58</v>
      </c>
      <c r="F21" s="153"/>
      <c r="G21" s="153"/>
    </row>
    <row r="22" ht="18.75" customHeight="1" outlineLevel="2" spans="1:7">
      <c r="A22" s="155" t="s">
        <v>109</v>
      </c>
      <c r="B22" s="155" t="s">
        <v>110</v>
      </c>
      <c r="C22" s="153">
        <v>10649.08</v>
      </c>
      <c r="D22" s="153">
        <v>10649.08</v>
      </c>
      <c r="E22" s="153">
        <v>10649.08</v>
      </c>
      <c r="F22" s="153"/>
      <c r="G22" s="153"/>
    </row>
    <row r="23" ht="18.75" customHeight="1" spans="1:7">
      <c r="A23" s="152" t="s">
        <v>117</v>
      </c>
      <c r="B23" s="152" t="s">
        <v>118</v>
      </c>
      <c r="C23" s="153">
        <v>154472.52</v>
      </c>
      <c r="D23" s="153">
        <v>154472.52</v>
      </c>
      <c r="E23" s="153">
        <v>154472.52</v>
      </c>
      <c r="F23" s="153"/>
      <c r="G23" s="153"/>
    </row>
    <row r="24" ht="18.75" customHeight="1" outlineLevel="1" spans="1:7">
      <c r="A24" s="154" t="s">
        <v>119</v>
      </c>
      <c r="B24" s="154" t="s">
        <v>120</v>
      </c>
      <c r="C24" s="153">
        <v>154472.52</v>
      </c>
      <c r="D24" s="153">
        <v>154472.52</v>
      </c>
      <c r="E24" s="153">
        <v>154472.52</v>
      </c>
      <c r="F24" s="153"/>
      <c r="G24" s="153"/>
    </row>
    <row r="25" ht="18.75" customHeight="1" outlineLevel="2" spans="1:7">
      <c r="A25" s="155" t="s">
        <v>121</v>
      </c>
      <c r="B25" s="155" t="s">
        <v>122</v>
      </c>
      <c r="C25" s="153">
        <v>154472.52</v>
      </c>
      <c r="D25" s="153">
        <v>154472.52</v>
      </c>
      <c r="E25" s="153">
        <v>154472.52</v>
      </c>
      <c r="F25" s="153"/>
      <c r="G25" s="153"/>
    </row>
    <row r="26" ht="18.75" customHeight="1" spans="1:7">
      <c r="A26" s="151" t="s">
        <v>30</v>
      </c>
      <c r="B26" s="151"/>
      <c r="C26" s="153">
        <v>2158136.99</v>
      </c>
      <c r="D26" s="153">
        <v>1978136.99</v>
      </c>
      <c r="E26" s="153">
        <v>1907136.99</v>
      </c>
      <c r="F26" s="153">
        <v>71000</v>
      </c>
      <c r="G26" s="153">
        <v>180000</v>
      </c>
    </row>
  </sheetData>
  <mergeCells count="7">
    <mergeCell ref="A2:G2"/>
    <mergeCell ref="A3:C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I23" sqref="I23"/>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166</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"单位名称："&amp;"云南省德宏傣族景颇族自治州制糖工业研究所"</f>
        <v>单位名称：云南省德宏傣族景颇族自治州制糖工业研究所</v>
      </c>
      <c r="B3" s="138"/>
      <c r="C3" s="139"/>
      <c r="D3" s="3"/>
      <c r="E3" s="1"/>
      <c r="F3" s="140" t="s">
        <v>27</v>
      </c>
    </row>
    <row r="4" ht="19.5" customHeight="1" spans="1:6">
      <c r="A4" s="11" t="s">
        <v>167</v>
      </c>
      <c r="B4" s="72" t="s">
        <v>168</v>
      </c>
      <c r="C4" s="12" t="s">
        <v>169</v>
      </c>
      <c r="D4" s="13"/>
      <c r="E4" s="14"/>
      <c r="F4" s="72" t="s">
        <v>170</v>
      </c>
    </row>
    <row r="5" ht="19.5" customHeight="1" spans="1:6">
      <c r="A5" s="18"/>
      <c r="B5" s="73"/>
      <c r="C5" s="36" t="s">
        <v>33</v>
      </c>
      <c r="D5" s="36" t="s">
        <v>171</v>
      </c>
      <c r="E5" s="36" t="s">
        <v>172</v>
      </c>
      <c r="F5" s="73"/>
    </row>
    <row r="6" ht="18.75" customHeight="1" spans="1:6">
      <c r="A6" s="143">
        <v>1</v>
      </c>
      <c r="B6" s="143">
        <v>2</v>
      </c>
      <c r="C6" s="144">
        <v>3</v>
      </c>
      <c r="D6" s="143">
        <v>4</v>
      </c>
      <c r="E6" s="143">
        <v>5</v>
      </c>
      <c r="F6" s="143">
        <v>6</v>
      </c>
    </row>
    <row r="7" ht="24.75" customHeight="1" spans="1:6">
      <c r="A7" s="145">
        <v>1800</v>
      </c>
      <c r="B7" s="145"/>
      <c r="C7" s="146"/>
      <c r="D7" s="145"/>
      <c r="E7" s="145"/>
      <c r="F7" s="145">
        <v>1800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9"/>
  <sheetViews>
    <sheetView showZeros="0" topLeftCell="A30" workbookViewId="0">
      <selection activeCell="L33" sqref="L33:L37"/>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173</v>
      </c>
      <c r="U1" s="137"/>
      <c r="V1" s="137"/>
      <c r="W1" s="137"/>
    </row>
    <row r="2" ht="45.75" customHeight="1" spans="1:23">
      <c r="A2" s="134" t="s">
        <v>174</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"单位名称："&amp;"云南省德宏傣族景颇族自治州制糖工业研究所"</f>
        <v>单位名称：云南省德宏傣族景颇族自治州制糖工业研究所</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175</v>
      </c>
      <c r="B4" s="135" t="s">
        <v>176</v>
      </c>
      <c r="C4" s="135" t="s">
        <v>177</v>
      </c>
      <c r="D4" s="135" t="s">
        <v>178</v>
      </c>
      <c r="E4" s="135" t="s">
        <v>179</v>
      </c>
      <c r="F4" s="135" t="s">
        <v>180</v>
      </c>
      <c r="G4" s="135" t="s">
        <v>181</v>
      </c>
      <c r="H4" s="135" t="s">
        <v>182</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183</v>
      </c>
      <c r="I5" s="135" t="s">
        <v>34</v>
      </c>
      <c r="J5" s="135" t="s">
        <v>184</v>
      </c>
      <c r="K5" s="135" t="s">
        <v>185</v>
      </c>
      <c r="L5" s="135" t="s">
        <v>186</v>
      </c>
      <c r="M5" s="135" t="s">
        <v>187</v>
      </c>
      <c r="N5" s="135" t="s">
        <v>188</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189</v>
      </c>
      <c r="J6" s="135" t="s">
        <v>184</v>
      </c>
      <c r="K6" s="135" t="s">
        <v>185</v>
      </c>
      <c r="L6" s="135" t="s">
        <v>186</v>
      </c>
      <c r="M6" s="135" t="s">
        <v>187</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190</v>
      </c>
      <c r="Q8" s="135" t="s">
        <v>191</v>
      </c>
      <c r="R8" s="135" t="s">
        <v>192</v>
      </c>
      <c r="S8" s="135" t="s">
        <v>193</v>
      </c>
      <c r="T8" s="135" t="s">
        <v>194</v>
      </c>
      <c r="U8" s="135" t="s">
        <v>195</v>
      </c>
      <c r="V8" s="135" t="s">
        <v>196</v>
      </c>
      <c r="W8" s="135" t="s">
        <v>197</v>
      </c>
    </row>
    <row r="9" ht="53.25" customHeight="1" spans="1:23">
      <c r="A9" s="130" t="s">
        <v>46</v>
      </c>
      <c r="B9" s="130"/>
      <c r="C9" s="130"/>
      <c r="D9" s="130"/>
      <c r="E9" s="130"/>
      <c r="F9" s="130"/>
      <c r="G9" s="130"/>
      <c r="H9" s="132">
        <v>1978136.99</v>
      </c>
      <c r="I9" s="132">
        <v>1978136.99</v>
      </c>
      <c r="J9" s="132"/>
      <c r="K9" s="132"/>
      <c r="L9" s="132">
        <v>1978136.99</v>
      </c>
      <c r="M9" s="132"/>
      <c r="N9" s="132"/>
      <c r="O9" s="132"/>
      <c r="P9" s="132"/>
      <c r="Q9" s="132"/>
      <c r="R9" s="132"/>
      <c r="S9" s="132"/>
      <c r="T9" s="132"/>
      <c r="U9" s="132"/>
      <c r="V9" s="132"/>
      <c r="W9" s="132"/>
    </row>
    <row r="10" ht="53.25" customHeight="1" outlineLevel="1" spans="1:23">
      <c r="A10" s="130" t="s">
        <v>46</v>
      </c>
      <c r="B10" s="130" t="s">
        <v>198</v>
      </c>
      <c r="C10" s="130" t="s">
        <v>199</v>
      </c>
      <c r="D10" s="130" t="s">
        <v>78</v>
      </c>
      <c r="E10" s="130" t="s">
        <v>79</v>
      </c>
      <c r="F10" s="130" t="s">
        <v>200</v>
      </c>
      <c r="G10" s="130" t="s">
        <v>201</v>
      </c>
      <c r="H10" s="132">
        <v>616476</v>
      </c>
      <c r="I10" s="132">
        <v>616476</v>
      </c>
      <c r="J10" s="132"/>
      <c r="K10" s="132"/>
      <c r="L10" s="132">
        <v>616476</v>
      </c>
      <c r="M10" s="132"/>
      <c r="N10" s="132"/>
      <c r="O10" s="132"/>
      <c r="P10" s="132"/>
      <c r="Q10" s="132"/>
      <c r="R10" s="132"/>
      <c r="S10" s="132"/>
      <c r="T10" s="132"/>
      <c r="U10" s="132"/>
      <c r="V10" s="132"/>
      <c r="W10" s="132"/>
    </row>
    <row r="11" ht="53.25" customHeight="1" outlineLevel="1" spans="1:23">
      <c r="A11" s="130" t="s">
        <v>46</v>
      </c>
      <c r="B11" s="130" t="s">
        <v>198</v>
      </c>
      <c r="C11" s="130" t="s">
        <v>199</v>
      </c>
      <c r="D11" s="130" t="s">
        <v>78</v>
      </c>
      <c r="E11" s="130" t="s">
        <v>79</v>
      </c>
      <c r="F11" s="130" t="s">
        <v>202</v>
      </c>
      <c r="G11" s="130" t="s">
        <v>203</v>
      </c>
      <c r="H11" s="132">
        <v>57480</v>
      </c>
      <c r="I11" s="132">
        <v>57480</v>
      </c>
      <c r="J11" s="132"/>
      <c r="K11" s="132"/>
      <c r="L11" s="132">
        <v>57480</v>
      </c>
      <c r="M11" s="130"/>
      <c r="N11" s="132"/>
      <c r="O11" s="132"/>
      <c r="P11" s="132"/>
      <c r="Q11" s="132"/>
      <c r="R11" s="132"/>
      <c r="S11" s="132"/>
      <c r="T11" s="132"/>
      <c r="U11" s="132"/>
      <c r="V11" s="132"/>
      <c r="W11" s="132"/>
    </row>
    <row r="12" ht="53.25" customHeight="1" outlineLevel="1" spans="1:23">
      <c r="A12" s="130" t="s">
        <v>46</v>
      </c>
      <c r="B12" s="130" t="s">
        <v>198</v>
      </c>
      <c r="C12" s="130" t="s">
        <v>199</v>
      </c>
      <c r="D12" s="130" t="s">
        <v>78</v>
      </c>
      <c r="E12" s="130" t="s">
        <v>79</v>
      </c>
      <c r="F12" s="130" t="s">
        <v>204</v>
      </c>
      <c r="G12" s="130" t="s">
        <v>205</v>
      </c>
      <c r="H12" s="132">
        <v>43123</v>
      </c>
      <c r="I12" s="132">
        <v>43123</v>
      </c>
      <c r="J12" s="132"/>
      <c r="K12" s="132"/>
      <c r="L12" s="132">
        <v>43123</v>
      </c>
      <c r="M12" s="130"/>
      <c r="N12" s="132"/>
      <c r="O12" s="132"/>
      <c r="P12" s="132"/>
      <c r="Q12" s="132"/>
      <c r="R12" s="132"/>
      <c r="S12" s="132"/>
      <c r="T12" s="132"/>
      <c r="U12" s="132"/>
      <c r="V12" s="132"/>
      <c r="W12" s="132"/>
    </row>
    <row r="13" ht="53.25" customHeight="1" outlineLevel="1" spans="1:23">
      <c r="A13" s="130" t="s">
        <v>46</v>
      </c>
      <c r="B13" s="130" t="s">
        <v>198</v>
      </c>
      <c r="C13" s="130" t="s">
        <v>199</v>
      </c>
      <c r="D13" s="130" t="s">
        <v>78</v>
      </c>
      <c r="E13" s="130" t="s">
        <v>79</v>
      </c>
      <c r="F13" s="130" t="s">
        <v>204</v>
      </c>
      <c r="G13" s="130" t="s">
        <v>205</v>
      </c>
      <c r="H13" s="132">
        <v>238440</v>
      </c>
      <c r="I13" s="132">
        <v>238440</v>
      </c>
      <c r="J13" s="132"/>
      <c r="K13" s="132"/>
      <c r="L13" s="132">
        <v>238440</v>
      </c>
      <c r="M13" s="130"/>
      <c r="N13" s="132"/>
      <c r="O13" s="132"/>
      <c r="P13" s="132"/>
      <c r="Q13" s="132"/>
      <c r="R13" s="132"/>
      <c r="S13" s="132"/>
      <c r="T13" s="132"/>
      <c r="U13" s="132"/>
      <c r="V13" s="132"/>
      <c r="W13" s="132"/>
    </row>
    <row r="14" ht="53.25" customHeight="1" outlineLevel="1" spans="1:23">
      <c r="A14" s="130" t="s">
        <v>46</v>
      </c>
      <c r="B14" s="130" t="s">
        <v>206</v>
      </c>
      <c r="C14" s="130" t="s">
        <v>207</v>
      </c>
      <c r="D14" s="130" t="s">
        <v>78</v>
      </c>
      <c r="E14" s="130" t="s">
        <v>79</v>
      </c>
      <c r="F14" s="130" t="s">
        <v>204</v>
      </c>
      <c r="G14" s="130" t="s">
        <v>205</v>
      </c>
      <c r="H14" s="132">
        <v>132000</v>
      </c>
      <c r="I14" s="132">
        <v>132000</v>
      </c>
      <c r="J14" s="132"/>
      <c r="K14" s="132"/>
      <c r="L14" s="132">
        <v>132000</v>
      </c>
      <c r="M14" s="130"/>
      <c r="N14" s="132"/>
      <c r="O14" s="132"/>
      <c r="P14" s="132"/>
      <c r="Q14" s="132"/>
      <c r="R14" s="132"/>
      <c r="S14" s="132"/>
      <c r="T14" s="132"/>
      <c r="U14" s="132"/>
      <c r="V14" s="132"/>
      <c r="W14" s="132"/>
    </row>
    <row r="15" ht="53.25" customHeight="1" outlineLevel="1" spans="1:23">
      <c r="A15" s="130" t="s">
        <v>46</v>
      </c>
      <c r="B15" s="130" t="s">
        <v>198</v>
      </c>
      <c r="C15" s="130" t="s">
        <v>199</v>
      </c>
      <c r="D15" s="130" t="s">
        <v>78</v>
      </c>
      <c r="E15" s="130" t="s">
        <v>79</v>
      </c>
      <c r="F15" s="130" t="s">
        <v>204</v>
      </c>
      <c r="G15" s="130" t="s">
        <v>205</v>
      </c>
      <c r="H15" s="132">
        <v>149100</v>
      </c>
      <c r="I15" s="132">
        <v>149100</v>
      </c>
      <c r="J15" s="132"/>
      <c r="K15" s="132"/>
      <c r="L15" s="132">
        <v>149100</v>
      </c>
      <c r="M15" s="130"/>
      <c r="N15" s="132"/>
      <c r="O15" s="132"/>
      <c r="P15" s="132"/>
      <c r="Q15" s="132"/>
      <c r="R15" s="132"/>
      <c r="S15" s="132"/>
      <c r="T15" s="132"/>
      <c r="U15" s="132"/>
      <c r="V15" s="132"/>
      <c r="W15" s="132"/>
    </row>
    <row r="16" ht="53.25" customHeight="1" outlineLevel="1" spans="1:23">
      <c r="A16" s="130" t="s">
        <v>46</v>
      </c>
      <c r="B16" s="130" t="s">
        <v>198</v>
      </c>
      <c r="C16" s="130" t="s">
        <v>199</v>
      </c>
      <c r="D16" s="130" t="s">
        <v>78</v>
      </c>
      <c r="E16" s="130" t="s">
        <v>79</v>
      </c>
      <c r="F16" s="130" t="s">
        <v>204</v>
      </c>
      <c r="G16" s="130" t="s">
        <v>205</v>
      </c>
      <c r="H16" s="132">
        <v>149712</v>
      </c>
      <c r="I16" s="132">
        <v>149712</v>
      </c>
      <c r="J16" s="132"/>
      <c r="K16" s="132"/>
      <c r="L16" s="132">
        <v>149712</v>
      </c>
      <c r="M16" s="130"/>
      <c r="N16" s="132"/>
      <c r="O16" s="132"/>
      <c r="P16" s="132"/>
      <c r="Q16" s="132"/>
      <c r="R16" s="132"/>
      <c r="S16" s="132"/>
      <c r="T16" s="132"/>
      <c r="U16" s="132"/>
      <c r="V16" s="132"/>
      <c r="W16" s="132"/>
    </row>
    <row r="17" ht="53.25" customHeight="1" outlineLevel="1" spans="1:23">
      <c r="A17" s="130" t="s">
        <v>46</v>
      </c>
      <c r="B17" s="130" t="s">
        <v>208</v>
      </c>
      <c r="C17" s="130" t="s">
        <v>209</v>
      </c>
      <c r="D17" s="130" t="s">
        <v>94</v>
      </c>
      <c r="E17" s="130" t="s">
        <v>95</v>
      </c>
      <c r="F17" s="130" t="s">
        <v>210</v>
      </c>
      <c r="G17" s="130" t="s">
        <v>211</v>
      </c>
      <c r="H17" s="132"/>
      <c r="I17" s="132"/>
      <c r="J17" s="132"/>
      <c r="K17" s="132"/>
      <c r="L17" s="132"/>
      <c r="M17" s="130"/>
      <c r="N17" s="132"/>
      <c r="O17" s="132"/>
      <c r="P17" s="132"/>
      <c r="Q17" s="132"/>
      <c r="R17" s="132"/>
      <c r="S17" s="132"/>
      <c r="T17" s="132"/>
      <c r="U17" s="132"/>
      <c r="V17" s="132"/>
      <c r="W17" s="132"/>
    </row>
    <row r="18" ht="53.25" customHeight="1" outlineLevel="1" spans="1:23">
      <c r="A18" s="130" t="s">
        <v>46</v>
      </c>
      <c r="B18" s="130" t="s">
        <v>208</v>
      </c>
      <c r="C18" s="130" t="s">
        <v>209</v>
      </c>
      <c r="D18" s="130" t="s">
        <v>94</v>
      </c>
      <c r="E18" s="130" t="s">
        <v>95</v>
      </c>
      <c r="F18" s="130" t="s">
        <v>210</v>
      </c>
      <c r="G18" s="130" t="s">
        <v>211</v>
      </c>
      <c r="H18" s="132">
        <v>205963.36</v>
      </c>
      <c r="I18" s="132">
        <v>205963.36</v>
      </c>
      <c r="J18" s="132"/>
      <c r="K18" s="132"/>
      <c r="L18" s="132">
        <v>205963.36</v>
      </c>
      <c r="M18" s="130"/>
      <c r="N18" s="132"/>
      <c r="O18" s="132"/>
      <c r="P18" s="132"/>
      <c r="Q18" s="132"/>
      <c r="R18" s="132"/>
      <c r="S18" s="132"/>
      <c r="T18" s="132"/>
      <c r="U18" s="132"/>
      <c r="V18" s="132"/>
      <c r="W18" s="132"/>
    </row>
    <row r="19" ht="53.25" customHeight="1" outlineLevel="1" spans="1:23">
      <c r="A19" s="130" t="s">
        <v>46</v>
      </c>
      <c r="B19" s="130" t="s">
        <v>208</v>
      </c>
      <c r="C19" s="130" t="s">
        <v>209</v>
      </c>
      <c r="D19" s="130" t="s">
        <v>103</v>
      </c>
      <c r="E19" s="130" t="s">
        <v>104</v>
      </c>
      <c r="F19" s="130" t="s">
        <v>212</v>
      </c>
      <c r="G19" s="130" t="s">
        <v>213</v>
      </c>
      <c r="H19" s="132"/>
      <c r="I19" s="132"/>
      <c r="J19" s="132"/>
      <c r="K19" s="132"/>
      <c r="L19" s="132"/>
      <c r="M19" s="130"/>
      <c r="N19" s="132"/>
      <c r="O19" s="132"/>
      <c r="P19" s="132"/>
      <c r="Q19" s="132"/>
      <c r="R19" s="132"/>
      <c r="S19" s="132"/>
      <c r="T19" s="132"/>
      <c r="U19" s="132"/>
      <c r="V19" s="132"/>
      <c r="W19" s="132"/>
    </row>
    <row r="20" ht="53.25" customHeight="1" outlineLevel="1" spans="1:23">
      <c r="A20" s="130" t="s">
        <v>46</v>
      </c>
      <c r="B20" s="130" t="s">
        <v>208</v>
      </c>
      <c r="C20" s="130" t="s">
        <v>209</v>
      </c>
      <c r="D20" s="130" t="s">
        <v>105</v>
      </c>
      <c r="E20" s="130" t="s">
        <v>106</v>
      </c>
      <c r="F20" s="130" t="s">
        <v>212</v>
      </c>
      <c r="G20" s="130" t="s">
        <v>213</v>
      </c>
      <c r="H20" s="132">
        <v>96545.33</v>
      </c>
      <c r="I20" s="132">
        <v>96545.33</v>
      </c>
      <c r="J20" s="132"/>
      <c r="K20" s="132"/>
      <c r="L20" s="132">
        <v>96545.33</v>
      </c>
      <c r="M20" s="130"/>
      <c r="N20" s="132"/>
      <c r="O20" s="132"/>
      <c r="P20" s="132"/>
      <c r="Q20" s="132"/>
      <c r="R20" s="132"/>
      <c r="S20" s="132"/>
      <c r="T20" s="132"/>
      <c r="U20" s="132"/>
      <c r="V20" s="132"/>
      <c r="W20" s="132"/>
    </row>
    <row r="21" ht="53.25" customHeight="1" outlineLevel="1" spans="1:23">
      <c r="A21" s="130" t="s">
        <v>46</v>
      </c>
      <c r="B21" s="130" t="s">
        <v>208</v>
      </c>
      <c r="C21" s="130" t="s">
        <v>209</v>
      </c>
      <c r="D21" s="130" t="s">
        <v>105</v>
      </c>
      <c r="E21" s="130" t="s">
        <v>106</v>
      </c>
      <c r="F21" s="130" t="s">
        <v>212</v>
      </c>
      <c r="G21" s="130" t="s">
        <v>213</v>
      </c>
      <c r="H21" s="132">
        <v>5149.08</v>
      </c>
      <c r="I21" s="132">
        <v>5149.08</v>
      </c>
      <c r="J21" s="132"/>
      <c r="K21" s="132"/>
      <c r="L21" s="132">
        <v>5149.08</v>
      </c>
      <c r="M21" s="130"/>
      <c r="N21" s="132"/>
      <c r="O21" s="132"/>
      <c r="P21" s="132"/>
      <c r="Q21" s="132"/>
      <c r="R21" s="132"/>
      <c r="S21" s="132"/>
      <c r="T21" s="132"/>
      <c r="U21" s="132"/>
      <c r="V21" s="132"/>
      <c r="W21" s="132"/>
    </row>
    <row r="22" ht="53.25" customHeight="1" outlineLevel="1" spans="1:23">
      <c r="A22" s="130" t="s">
        <v>46</v>
      </c>
      <c r="B22" s="130" t="s">
        <v>208</v>
      </c>
      <c r="C22" s="130" t="s">
        <v>209</v>
      </c>
      <c r="D22" s="130" t="s">
        <v>103</v>
      </c>
      <c r="E22" s="130" t="s">
        <v>104</v>
      </c>
      <c r="F22" s="130" t="s">
        <v>212</v>
      </c>
      <c r="G22" s="130" t="s">
        <v>213</v>
      </c>
      <c r="H22" s="132"/>
      <c r="I22" s="132"/>
      <c r="J22" s="132"/>
      <c r="K22" s="132"/>
      <c r="L22" s="132"/>
      <c r="M22" s="130"/>
      <c r="N22" s="132"/>
      <c r="O22" s="132"/>
      <c r="P22" s="132"/>
      <c r="Q22" s="132"/>
      <c r="R22" s="132"/>
      <c r="S22" s="132"/>
      <c r="T22" s="132"/>
      <c r="U22" s="132"/>
      <c r="V22" s="132"/>
      <c r="W22" s="132"/>
    </row>
    <row r="23" ht="53.25" customHeight="1" outlineLevel="1" spans="1:23">
      <c r="A23" s="130" t="s">
        <v>46</v>
      </c>
      <c r="B23" s="130" t="s">
        <v>214</v>
      </c>
      <c r="C23" s="130" t="s">
        <v>215</v>
      </c>
      <c r="D23" s="130" t="s">
        <v>107</v>
      </c>
      <c r="E23" s="130" t="s">
        <v>108</v>
      </c>
      <c r="F23" s="130" t="s">
        <v>216</v>
      </c>
      <c r="G23" s="130" t="s">
        <v>217</v>
      </c>
      <c r="H23" s="132">
        <v>13572.16</v>
      </c>
      <c r="I23" s="132">
        <v>13572.16</v>
      </c>
      <c r="J23" s="132"/>
      <c r="K23" s="132"/>
      <c r="L23" s="132">
        <v>13572.16</v>
      </c>
      <c r="M23" s="130"/>
      <c r="N23" s="132"/>
      <c r="O23" s="132"/>
      <c r="P23" s="132"/>
      <c r="Q23" s="132"/>
      <c r="R23" s="132"/>
      <c r="S23" s="132"/>
      <c r="T23" s="132"/>
      <c r="U23" s="132"/>
      <c r="V23" s="132"/>
      <c r="W23" s="132"/>
    </row>
    <row r="24" ht="53.25" customHeight="1" outlineLevel="1" spans="1:23">
      <c r="A24" s="130" t="s">
        <v>46</v>
      </c>
      <c r="B24" s="130" t="s">
        <v>208</v>
      </c>
      <c r="C24" s="130" t="s">
        <v>209</v>
      </c>
      <c r="D24" s="130" t="s">
        <v>107</v>
      </c>
      <c r="E24" s="130" t="s">
        <v>108</v>
      </c>
      <c r="F24" s="130" t="s">
        <v>216</v>
      </c>
      <c r="G24" s="130" t="s">
        <v>217</v>
      </c>
      <c r="H24" s="132"/>
      <c r="I24" s="132"/>
      <c r="J24" s="132"/>
      <c r="K24" s="132"/>
      <c r="L24" s="132"/>
      <c r="M24" s="130"/>
      <c r="N24" s="132"/>
      <c r="O24" s="132"/>
      <c r="P24" s="132"/>
      <c r="Q24" s="132"/>
      <c r="R24" s="132"/>
      <c r="S24" s="132"/>
      <c r="T24" s="132"/>
      <c r="U24" s="132"/>
      <c r="V24" s="132"/>
      <c r="W24" s="132"/>
    </row>
    <row r="25" ht="53.25" customHeight="1" outlineLevel="1" spans="1:23">
      <c r="A25" s="130" t="s">
        <v>46</v>
      </c>
      <c r="B25" s="130" t="s">
        <v>208</v>
      </c>
      <c r="C25" s="130" t="s">
        <v>209</v>
      </c>
      <c r="D25" s="130" t="s">
        <v>107</v>
      </c>
      <c r="E25" s="130" t="s">
        <v>108</v>
      </c>
      <c r="F25" s="130" t="s">
        <v>216</v>
      </c>
      <c r="G25" s="130" t="s">
        <v>217</v>
      </c>
      <c r="H25" s="132">
        <v>25745.42</v>
      </c>
      <c r="I25" s="132">
        <v>25745.42</v>
      </c>
      <c r="J25" s="132"/>
      <c r="K25" s="132"/>
      <c r="L25" s="132">
        <v>25745.42</v>
      </c>
      <c r="M25" s="130"/>
      <c r="N25" s="132"/>
      <c r="O25" s="132"/>
      <c r="P25" s="132"/>
      <c r="Q25" s="132"/>
      <c r="R25" s="132"/>
      <c r="S25" s="132"/>
      <c r="T25" s="132"/>
      <c r="U25" s="132"/>
      <c r="V25" s="132"/>
      <c r="W25" s="132"/>
    </row>
    <row r="26" ht="53.25" customHeight="1" outlineLevel="1" spans="1:23">
      <c r="A26" s="130" t="s">
        <v>46</v>
      </c>
      <c r="B26" s="130" t="s">
        <v>208</v>
      </c>
      <c r="C26" s="130" t="s">
        <v>209</v>
      </c>
      <c r="D26" s="130" t="s">
        <v>109</v>
      </c>
      <c r="E26" s="130" t="s">
        <v>110</v>
      </c>
      <c r="F26" s="130" t="s">
        <v>218</v>
      </c>
      <c r="G26" s="130" t="s">
        <v>219</v>
      </c>
      <c r="H26" s="132">
        <v>5500</v>
      </c>
      <c r="I26" s="132">
        <v>5500</v>
      </c>
      <c r="J26" s="132"/>
      <c r="K26" s="132"/>
      <c r="L26" s="132">
        <v>5500</v>
      </c>
      <c r="M26" s="130"/>
      <c r="N26" s="132"/>
      <c r="O26" s="132"/>
      <c r="P26" s="132"/>
      <c r="Q26" s="132"/>
      <c r="R26" s="132"/>
      <c r="S26" s="132"/>
      <c r="T26" s="132"/>
      <c r="U26" s="132"/>
      <c r="V26" s="132"/>
      <c r="W26" s="132"/>
    </row>
    <row r="27" ht="53.25" customHeight="1" outlineLevel="1" spans="1:23">
      <c r="A27" s="130" t="s">
        <v>46</v>
      </c>
      <c r="B27" s="130" t="s">
        <v>208</v>
      </c>
      <c r="C27" s="130" t="s">
        <v>209</v>
      </c>
      <c r="D27" s="130" t="s">
        <v>109</v>
      </c>
      <c r="E27" s="130" t="s">
        <v>110</v>
      </c>
      <c r="F27" s="130" t="s">
        <v>218</v>
      </c>
      <c r="G27" s="130" t="s">
        <v>219</v>
      </c>
      <c r="H27" s="132">
        <v>5149.08</v>
      </c>
      <c r="I27" s="132">
        <v>5149.08</v>
      </c>
      <c r="J27" s="132"/>
      <c r="K27" s="132"/>
      <c r="L27" s="132">
        <v>5149.08</v>
      </c>
      <c r="M27" s="130"/>
      <c r="N27" s="132"/>
      <c r="O27" s="132"/>
      <c r="P27" s="132"/>
      <c r="Q27" s="132"/>
      <c r="R27" s="132"/>
      <c r="S27" s="132"/>
      <c r="T27" s="132"/>
      <c r="U27" s="132"/>
      <c r="V27" s="132"/>
      <c r="W27" s="132"/>
    </row>
    <row r="28" ht="53.25" customHeight="1" outlineLevel="1" spans="1:23">
      <c r="A28" s="130" t="s">
        <v>46</v>
      </c>
      <c r="B28" s="130" t="s">
        <v>208</v>
      </c>
      <c r="C28" s="130" t="s">
        <v>209</v>
      </c>
      <c r="D28" s="130" t="s">
        <v>98</v>
      </c>
      <c r="E28" s="130" t="s">
        <v>97</v>
      </c>
      <c r="F28" s="130" t="s">
        <v>218</v>
      </c>
      <c r="G28" s="130" t="s">
        <v>219</v>
      </c>
      <c r="H28" s="132">
        <v>8709.04</v>
      </c>
      <c r="I28" s="132">
        <v>8709.04</v>
      </c>
      <c r="J28" s="132"/>
      <c r="K28" s="132"/>
      <c r="L28" s="132">
        <v>8709.04</v>
      </c>
      <c r="M28" s="130"/>
      <c r="N28" s="132"/>
      <c r="O28" s="132"/>
      <c r="P28" s="132"/>
      <c r="Q28" s="132"/>
      <c r="R28" s="132"/>
      <c r="S28" s="132"/>
      <c r="T28" s="132"/>
      <c r="U28" s="132"/>
      <c r="V28" s="132"/>
      <c r="W28" s="132"/>
    </row>
    <row r="29" ht="53.25" customHeight="1" outlineLevel="1" spans="1:23">
      <c r="A29" s="130" t="s">
        <v>46</v>
      </c>
      <c r="B29" s="130" t="s">
        <v>208</v>
      </c>
      <c r="C29" s="130" t="s">
        <v>209</v>
      </c>
      <c r="D29" s="130" t="s">
        <v>109</v>
      </c>
      <c r="E29" s="130" t="s">
        <v>110</v>
      </c>
      <c r="F29" s="130" t="s">
        <v>218</v>
      </c>
      <c r="G29" s="130" t="s">
        <v>219</v>
      </c>
      <c r="H29" s="132"/>
      <c r="I29" s="132"/>
      <c r="J29" s="132"/>
      <c r="K29" s="132"/>
      <c r="L29" s="132"/>
      <c r="M29" s="130"/>
      <c r="N29" s="132"/>
      <c r="O29" s="132"/>
      <c r="P29" s="132"/>
      <c r="Q29" s="132"/>
      <c r="R29" s="132"/>
      <c r="S29" s="132"/>
      <c r="T29" s="132"/>
      <c r="U29" s="132"/>
      <c r="V29" s="132"/>
      <c r="W29" s="132"/>
    </row>
    <row r="30" ht="53.25" customHeight="1" outlineLevel="1" spans="1:23">
      <c r="A30" s="130" t="s">
        <v>46</v>
      </c>
      <c r="B30" s="130" t="s">
        <v>208</v>
      </c>
      <c r="C30" s="130" t="s">
        <v>209</v>
      </c>
      <c r="D30" s="130" t="s">
        <v>98</v>
      </c>
      <c r="E30" s="130" t="s">
        <v>97</v>
      </c>
      <c r="F30" s="130" t="s">
        <v>218</v>
      </c>
      <c r="G30" s="130" t="s">
        <v>219</v>
      </c>
      <c r="H30" s="132"/>
      <c r="I30" s="132"/>
      <c r="J30" s="132"/>
      <c r="K30" s="132"/>
      <c r="L30" s="132"/>
      <c r="M30" s="130"/>
      <c r="N30" s="132"/>
      <c r="O30" s="132"/>
      <c r="P30" s="132"/>
      <c r="Q30" s="132"/>
      <c r="R30" s="132"/>
      <c r="S30" s="132"/>
      <c r="T30" s="132"/>
      <c r="U30" s="132"/>
      <c r="V30" s="132"/>
      <c r="W30" s="132"/>
    </row>
    <row r="31" ht="53.25" customHeight="1" outlineLevel="1" spans="1:23">
      <c r="A31" s="130" t="s">
        <v>46</v>
      </c>
      <c r="B31" s="130" t="s">
        <v>208</v>
      </c>
      <c r="C31" s="130" t="s">
        <v>209</v>
      </c>
      <c r="D31" s="130" t="s">
        <v>109</v>
      </c>
      <c r="E31" s="130" t="s">
        <v>110</v>
      </c>
      <c r="F31" s="130" t="s">
        <v>218</v>
      </c>
      <c r="G31" s="130" t="s">
        <v>219</v>
      </c>
      <c r="H31" s="132"/>
      <c r="I31" s="132"/>
      <c r="J31" s="132"/>
      <c r="K31" s="132"/>
      <c r="L31" s="132"/>
      <c r="M31" s="130"/>
      <c r="N31" s="132"/>
      <c r="O31" s="132"/>
      <c r="P31" s="132"/>
      <c r="Q31" s="132"/>
      <c r="R31" s="132"/>
      <c r="S31" s="132"/>
      <c r="T31" s="132"/>
      <c r="U31" s="132"/>
      <c r="V31" s="132"/>
      <c r="W31" s="132"/>
    </row>
    <row r="32" ht="53.25" customHeight="1" outlineLevel="1" spans="1:23">
      <c r="A32" s="130" t="s">
        <v>46</v>
      </c>
      <c r="B32" s="130" t="s">
        <v>220</v>
      </c>
      <c r="C32" s="130" t="s">
        <v>122</v>
      </c>
      <c r="D32" s="130" t="s">
        <v>121</v>
      </c>
      <c r="E32" s="130" t="s">
        <v>122</v>
      </c>
      <c r="F32" s="130" t="s">
        <v>221</v>
      </c>
      <c r="G32" s="130" t="s">
        <v>122</v>
      </c>
      <c r="H32" s="132">
        <v>154472.52</v>
      </c>
      <c r="I32" s="132">
        <v>154472.52</v>
      </c>
      <c r="J32" s="132"/>
      <c r="K32" s="132"/>
      <c r="L32" s="132">
        <v>154472.52</v>
      </c>
      <c r="M32" s="130"/>
      <c r="N32" s="132"/>
      <c r="O32" s="132"/>
      <c r="P32" s="132"/>
      <c r="Q32" s="132"/>
      <c r="R32" s="132"/>
      <c r="S32" s="132"/>
      <c r="T32" s="132"/>
      <c r="U32" s="132"/>
      <c r="V32" s="132"/>
      <c r="W32" s="132"/>
    </row>
    <row r="33" ht="53.25" customHeight="1" outlineLevel="1" spans="1:23">
      <c r="A33" s="130" t="s">
        <v>46</v>
      </c>
      <c r="B33" s="130" t="s">
        <v>222</v>
      </c>
      <c r="C33" s="130" t="s">
        <v>223</v>
      </c>
      <c r="D33" s="130" t="s">
        <v>78</v>
      </c>
      <c r="E33" s="130" t="s">
        <v>79</v>
      </c>
      <c r="F33" s="130" t="s">
        <v>224</v>
      </c>
      <c r="G33" s="130" t="s">
        <v>225</v>
      </c>
      <c r="H33" s="132">
        <v>12800</v>
      </c>
      <c r="I33" s="132">
        <v>12800</v>
      </c>
      <c r="J33" s="132"/>
      <c r="K33" s="132"/>
      <c r="L33" s="132">
        <v>12800</v>
      </c>
      <c r="M33" s="130"/>
      <c r="N33" s="132"/>
      <c r="O33" s="132"/>
      <c r="P33" s="132"/>
      <c r="Q33" s="132"/>
      <c r="R33" s="132"/>
      <c r="S33" s="132"/>
      <c r="T33" s="132"/>
      <c r="U33" s="132"/>
      <c r="V33" s="132"/>
      <c r="W33" s="132"/>
    </row>
    <row r="34" ht="53.25" customHeight="1" outlineLevel="1" spans="1:23">
      <c r="A34" s="130" t="s">
        <v>46</v>
      </c>
      <c r="B34" s="130" t="s">
        <v>222</v>
      </c>
      <c r="C34" s="130" t="s">
        <v>223</v>
      </c>
      <c r="D34" s="130" t="s">
        <v>78</v>
      </c>
      <c r="E34" s="130" t="s">
        <v>79</v>
      </c>
      <c r="F34" s="130" t="s">
        <v>226</v>
      </c>
      <c r="G34" s="130" t="s">
        <v>227</v>
      </c>
      <c r="H34" s="132">
        <v>2400</v>
      </c>
      <c r="I34" s="132">
        <v>2400</v>
      </c>
      <c r="J34" s="132"/>
      <c r="K34" s="132"/>
      <c r="L34" s="132">
        <v>2400</v>
      </c>
      <c r="M34" s="130"/>
      <c r="N34" s="132"/>
      <c r="O34" s="132"/>
      <c r="P34" s="132"/>
      <c r="Q34" s="132"/>
      <c r="R34" s="132"/>
      <c r="S34" s="132"/>
      <c r="T34" s="132"/>
      <c r="U34" s="132"/>
      <c r="V34" s="132"/>
      <c r="W34" s="132"/>
    </row>
    <row r="35" ht="53.25" customHeight="1" outlineLevel="1" spans="1:23">
      <c r="A35" s="130" t="s">
        <v>46</v>
      </c>
      <c r="B35" s="130" t="s">
        <v>222</v>
      </c>
      <c r="C35" s="130" t="s">
        <v>223</v>
      </c>
      <c r="D35" s="130" t="s">
        <v>78</v>
      </c>
      <c r="E35" s="130" t="s">
        <v>79</v>
      </c>
      <c r="F35" s="130" t="s">
        <v>228</v>
      </c>
      <c r="G35" s="130" t="s">
        <v>229</v>
      </c>
      <c r="H35" s="132">
        <v>4800</v>
      </c>
      <c r="I35" s="132">
        <v>4800</v>
      </c>
      <c r="J35" s="132"/>
      <c r="K35" s="132"/>
      <c r="L35" s="132">
        <v>4800</v>
      </c>
      <c r="M35" s="130"/>
      <c r="N35" s="132"/>
      <c r="O35" s="132"/>
      <c r="P35" s="132"/>
      <c r="Q35" s="132"/>
      <c r="R35" s="132"/>
      <c r="S35" s="132"/>
      <c r="T35" s="132"/>
      <c r="U35" s="132"/>
      <c r="V35" s="132"/>
      <c r="W35" s="132"/>
    </row>
    <row r="36" ht="53.25" customHeight="1" outlineLevel="1" spans="1:23">
      <c r="A36" s="130" t="s">
        <v>46</v>
      </c>
      <c r="B36" s="130" t="s">
        <v>222</v>
      </c>
      <c r="C36" s="130" t="s">
        <v>223</v>
      </c>
      <c r="D36" s="130" t="s">
        <v>78</v>
      </c>
      <c r="E36" s="130" t="s">
        <v>79</v>
      </c>
      <c r="F36" s="130" t="s">
        <v>230</v>
      </c>
      <c r="G36" s="130" t="s">
        <v>231</v>
      </c>
      <c r="H36" s="132">
        <v>10000</v>
      </c>
      <c r="I36" s="132">
        <v>10000</v>
      </c>
      <c r="J36" s="132"/>
      <c r="K36" s="132"/>
      <c r="L36" s="132">
        <v>10000</v>
      </c>
      <c r="M36" s="130"/>
      <c r="N36" s="132"/>
      <c r="O36" s="132"/>
      <c r="P36" s="132"/>
      <c r="Q36" s="132"/>
      <c r="R36" s="132"/>
      <c r="S36" s="132"/>
      <c r="T36" s="132"/>
      <c r="U36" s="132"/>
      <c r="V36" s="132"/>
      <c r="W36" s="132"/>
    </row>
    <row r="37" ht="53.25" customHeight="1" outlineLevel="1" spans="1:23">
      <c r="A37" s="130" t="s">
        <v>46</v>
      </c>
      <c r="B37" s="130" t="s">
        <v>222</v>
      </c>
      <c r="C37" s="130" t="s">
        <v>223</v>
      </c>
      <c r="D37" s="130" t="s">
        <v>78</v>
      </c>
      <c r="E37" s="130" t="s">
        <v>79</v>
      </c>
      <c r="F37" s="130" t="s">
        <v>232</v>
      </c>
      <c r="G37" s="130" t="s">
        <v>233</v>
      </c>
      <c r="H37" s="132">
        <v>30000</v>
      </c>
      <c r="I37" s="132">
        <v>30000</v>
      </c>
      <c r="J37" s="132"/>
      <c r="K37" s="132"/>
      <c r="L37" s="132">
        <v>30000</v>
      </c>
      <c r="M37" s="130"/>
      <c r="N37" s="132"/>
      <c r="O37" s="132"/>
      <c r="P37" s="132"/>
      <c r="Q37" s="132"/>
      <c r="R37" s="132"/>
      <c r="S37" s="132"/>
      <c r="T37" s="132"/>
      <c r="U37" s="132"/>
      <c r="V37" s="132"/>
      <c r="W37" s="132"/>
    </row>
    <row r="38" ht="53.25" customHeight="1" outlineLevel="1" spans="1:23">
      <c r="A38" s="130" t="s">
        <v>46</v>
      </c>
      <c r="B38" s="130" t="s">
        <v>234</v>
      </c>
      <c r="C38" s="130" t="s">
        <v>235</v>
      </c>
      <c r="D38" s="130" t="s">
        <v>92</v>
      </c>
      <c r="E38" s="130" t="s">
        <v>93</v>
      </c>
      <c r="F38" s="130" t="s">
        <v>224</v>
      </c>
      <c r="G38" s="130" t="s">
        <v>225</v>
      </c>
      <c r="H38" s="132">
        <v>11000</v>
      </c>
      <c r="I38" s="132">
        <v>11000</v>
      </c>
      <c r="J38" s="132"/>
      <c r="K38" s="132"/>
      <c r="L38" s="132">
        <v>11000</v>
      </c>
      <c r="M38" s="130"/>
      <c r="N38" s="132"/>
      <c r="O38" s="132"/>
      <c r="P38" s="132"/>
      <c r="Q38" s="132"/>
      <c r="R38" s="132"/>
      <c r="S38" s="132"/>
      <c r="T38" s="132"/>
      <c r="U38" s="132"/>
      <c r="V38" s="132"/>
      <c r="W38" s="132"/>
    </row>
    <row r="39" ht="30.75" customHeight="1" spans="1:23">
      <c r="A39" s="136" t="s">
        <v>30</v>
      </c>
      <c r="B39" s="136"/>
      <c r="C39" s="136"/>
      <c r="D39" s="136"/>
      <c r="E39" s="136"/>
      <c r="F39" s="136"/>
      <c r="G39" s="136"/>
      <c r="H39" s="132">
        <v>1978136.99</v>
      </c>
      <c r="I39" s="132">
        <v>1978136.99</v>
      </c>
      <c r="J39" s="132"/>
      <c r="K39" s="132"/>
      <c r="L39" s="132">
        <v>1978136.99</v>
      </c>
      <c r="M39" s="132"/>
      <c r="N39" s="132"/>
      <c r="O39" s="132"/>
      <c r="P39" s="132"/>
      <c r="Q39" s="132"/>
      <c r="R39" s="132"/>
      <c r="S39" s="132"/>
      <c r="T39" s="132"/>
      <c r="U39" s="132"/>
      <c r="V39" s="132"/>
      <c r="W39" s="132"/>
    </row>
  </sheetData>
  <mergeCells count="32">
    <mergeCell ref="T1:W1"/>
    <mergeCell ref="A2:W2"/>
    <mergeCell ref="A3:G3"/>
    <mergeCell ref="T3:W3"/>
    <mergeCell ref="H4:W4"/>
    <mergeCell ref="I5:M5"/>
    <mergeCell ref="N5:P5"/>
    <mergeCell ref="R5:W5"/>
    <mergeCell ref="A39:G3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6"/>
  <sheetViews>
    <sheetView showZeros="0" topLeftCell="A27" workbookViewId="0">
      <selection activeCell="H27" sqref="H27"/>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5" t="s">
        <v>236</v>
      </c>
      <c r="B1" s="125"/>
      <c r="C1" s="125"/>
      <c r="D1" s="125"/>
      <c r="E1" s="125"/>
      <c r="F1" s="125"/>
      <c r="G1" s="125"/>
      <c r="H1" s="125"/>
      <c r="I1" s="125"/>
      <c r="J1" s="125"/>
      <c r="K1" s="125"/>
      <c r="L1" s="125"/>
      <c r="M1" s="125"/>
      <c r="N1" s="125"/>
      <c r="O1" s="125"/>
      <c r="P1" s="125"/>
      <c r="Q1" s="125"/>
      <c r="R1" s="125"/>
      <c r="S1" s="125"/>
      <c r="T1" s="125"/>
      <c r="U1" s="125"/>
      <c r="V1" s="125"/>
      <c r="W1" s="125"/>
    </row>
    <row r="2" ht="26.25" customHeight="1" spans="1:23">
      <c r="A2" s="126" t="s">
        <v>237</v>
      </c>
      <c r="B2" s="126"/>
      <c r="C2" s="126" t="s">
        <v>59</v>
      </c>
      <c r="D2" s="126"/>
      <c r="E2" s="126"/>
      <c r="F2" s="126"/>
      <c r="G2" s="126"/>
      <c r="H2" s="126"/>
      <c r="I2" s="126"/>
      <c r="J2" s="126"/>
      <c r="K2" s="126"/>
      <c r="L2" s="126"/>
      <c r="M2" s="126"/>
      <c r="N2" s="126"/>
      <c r="O2" s="126"/>
      <c r="P2" s="126"/>
      <c r="Q2" s="126"/>
      <c r="R2" s="126"/>
      <c r="S2" s="126"/>
      <c r="T2" s="126"/>
      <c r="U2" s="126"/>
      <c r="V2" s="126"/>
      <c r="W2" s="126"/>
    </row>
    <row r="3" ht="18.75" customHeight="1" spans="1:23">
      <c r="A3" s="127" t="str">
        <f>"单位名称："&amp;"云南省德宏傣族景颇族自治州制糖工业研究所"</f>
        <v>单位名称：云南省德宏傣族景颇族自治州制糖工业研究所</v>
      </c>
      <c r="B3" s="127"/>
      <c r="C3" s="127"/>
      <c r="D3" s="127"/>
      <c r="E3" s="127"/>
      <c r="F3" s="127"/>
      <c r="G3" s="127"/>
      <c r="H3" s="128"/>
      <c r="I3" s="128"/>
      <c r="J3" s="128"/>
      <c r="K3" s="128"/>
      <c r="L3" s="128"/>
      <c r="M3" s="128"/>
      <c r="N3" s="128"/>
      <c r="O3" s="128"/>
      <c r="P3" s="128"/>
      <c r="Q3" s="128"/>
      <c r="R3" s="128"/>
      <c r="S3" s="128"/>
      <c r="T3" s="128"/>
      <c r="U3" s="128"/>
      <c r="V3" s="125" t="s">
        <v>27</v>
      </c>
      <c r="W3" s="125"/>
    </row>
    <row r="4" ht="26.25" customHeight="1" spans="1:23">
      <c r="A4" s="129" t="s">
        <v>238</v>
      </c>
      <c r="B4" s="129" t="s">
        <v>176</v>
      </c>
      <c r="C4" s="129" t="s">
        <v>177</v>
      </c>
      <c r="D4" s="129" t="s">
        <v>239</v>
      </c>
      <c r="E4" s="129" t="s">
        <v>178</v>
      </c>
      <c r="F4" s="129" t="s">
        <v>179</v>
      </c>
      <c r="G4" s="129" t="s">
        <v>240</v>
      </c>
      <c r="H4" s="129" t="s">
        <v>241</v>
      </c>
      <c r="I4" s="129" t="s">
        <v>30</v>
      </c>
      <c r="J4" s="129" t="s">
        <v>242</v>
      </c>
      <c r="K4" s="129"/>
      <c r="L4" s="129"/>
      <c r="M4" s="129"/>
      <c r="N4" s="129" t="s">
        <v>188</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243</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190</v>
      </c>
      <c r="Q7" s="129" t="s">
        <v>191</v>
      </c>
      <c r="R7" s="129" t="s">
        <v>192</v>
      </c>
      <c r="S7" s="129" t="s">
        <v>193</v>
      </c>
      <c r="T7" s="129" t="s">
        <v>194</v>
      </c>
      <c r="U7" s="129" t="s">
        <v>195</v>
      </c>
      <c r="V7" s="129" t="s">
        <v>196</v>
      </c>
      <c r="W7" s="129" t="s">
        <v>197</v>
      </c>
    </row>
    <row r="8" ht="52.5" customHeight="1" spans="1:23">
      <c r="A8" s="130"/>
      <c r="B8" s="130"/>
      <c r="C8" s="130" t="s">
        <v>244</v>
      </c>
      <c r="D8" s="130"/>
      <c r="E8" s="130"/>
      <c r="F8" s="130"/>
      <c r="G8" s="130"/>
      <c r="H8" s="130"/>
      <c r="I8" s="132">
        <v>150000</v>
      </c>
      <c r="J8" s="132"/>
      <c r="K8" s="132"/>
      <c r="L8" s="132"/>
      <c r="M8" s="132"/>
      <c r="N8" s="132"/>
      <c r="O8" s="132"/>
      <c r="P8" s="132"/>
      <c r="Q8" s="132"/>
      <c r="R8" s="132">
        <v>150000</v>
      </c>
      <c r="S8" s="132"/>
      <c r="T8" s="132"/>
      <c r="U8" s="132"/>
      <c r="V8" s="132"/>
      <c r="W8" s="132">
        <v>150000</v>
      </c>
    </row>
    <row r="9" ht="52.5" customHeight="1" outlineLevel="1" spans="1:23">
      <c r="A9" s="130" t="s">
        <v>245</v>
      </c>
      <c r="B9" s="130" t="s">
        <v>246</v>
      </c>
      <c r="C9" s="130" t="s">
        <v>244</v>
      </c>
      <c r="D9" s="130" t="s">
        <v>46</v>
      </c>
      <c r="E9" s="130" t="s">
        <v>82</v>
      </c>
      <c r="F9" s="130" t="s">
        <v>83</v>
      </c>
      <c r="G9" s="130" t="s">
        <v>247</v>
      </c>
      <c r="H9" s="130" t="s">
        <v>248</v>
      </c>
      <c r="I9" s="132">
        <v>25000</v>
      </c>
      <c r="J9" s="132"/>
      <c r="K9" s="132"/>
      <c r="L9" s="132"/>
      <c r="M9" s="132"/>
      <c r="N9" s="132"/>
      <c r="O9" s="132"/>
      <c r="P9" s="132"/>
      <c r="Q9" s="132"/>
      <c r="R9" s="132">
        <v>25000</v>
      </c>
      <c r="S9" s="132"/>
      <c r="T9" s="132"/>
      <c r="U9" s="132"/>
      <c r="V9" s="132"/>
      <c r="W9" s="132">
        <v>25000</v>
      </c>
    </row>
    <row r="10" ht="52.5" customHeight="1" outlineLevel="1" spans="1:23">
      <c r="A10" s="130" t="s">
        <v>245</v>
      </c>
      <c r="B10" s="130" t="s">
        <v>246</v>
      </c>
      <c r="C10" s="130" t="s">
        <v>244</v>
      </c>
      <c r="D10" s="130" t="s">
        <v>46</v>
      </c>
      <c r="E10" s="130" t="s">
        <v>82</v>
      </c>
      <c r="F10" s="130" t="s">
        <v>83</v>
      </c>
      <c r="G10" s="130" t="s">
        <v>249</v>
      </c>
      <c r="H10" s="130" t="s">
        <v>250</v>
      </c>
      <c r="I10" s="132">
        <v>25000</v>
      </c>
      <c r="J10" s="132"/>
      <c r="K10" s="132"/>
      <c r="L10" s="132"/>
      <c r="M10" s="132"/>
      <c r="N10" s="130"/>
      <c r="O10" s="130"/>
      <c r="P10" s="130"/>
      <c r="Q10" s="132"/>
      <c r="R10" s="132">
        <v>25000</v>
      </c>
      <c r="S10" s="132"/>
      <c r="T10" s="132"/>
      <c r="U10" s="132"/>
      <c r="V10" s="132"/>
      <c r="W10" s="132">
        <v>25000</v>
      </c>
    </row>
    <row r="11" ht="52.5" customHeight="1" outlineLevel="1" spans="1:23">
      <c r="A11" s="130" t="s">
        <v>245</v>
      </c>
      <c r="B11" s="130" t="s">
        <v>246</v>
      </c>
      <c r="C11" s="130" t="s">
        <v>244</v>
      </c>
      <c r="D11" s="130" t="s">
        <v>46</v>
      </c>
      <c r="E11" s="130" t="s">
        <v>82</v>
      </c>
      <c r="F11" s="130" t="s">
        <v>83</v>
      </c>
      <c r="G11" s="130" t="s">
        <v>251</v>
      </c>
      <c r="H11" s="130" t="s">
        <v>252</v>
      </c>
      <c r="I11" s="132">
        <v>100000</v>
      </c>
      <c r="J11" s="132"/>
      <c r="K11" s="132"/>
      <c r="L11" s="132"/>
      <c r="M11" s="132"/>
      <c r="N11" s="130"/>
      <c r="O11" s="130"/>
      <c r="P11" s="130"/>
      <c r="Q11" s="132"/>
      <c r="R11" s="132">
        <v>100000</v>
      </c>
      <c r="S11" s="132"/>
      <c r="T11" s="132"/>
      <c r="U11" s="132"/>
      <c r="V11" s="132"/>
      <c r="W11" s="132">
        <v>100000</v>
      </c>
    </row>
    <row r="12" ht="52.5" customHeight="1" spans="1:23">
      <c r="A12" s="130"/>
      <c r="B12" s="130"/>
      <c r="C12" s="130" t="s">
        <v>253</v>
      </c>
      <c r="D12" s="130"/>
      <c r="E12" s="130"/>
      <c r="F12" s="130"/>
      <c r="G12" s="130"/>
      <c r="H12" s="130"/>
      <c r="I12" s="132">
        <v>20000</v>
      </c>
      <c r="J12" s="132"/>
      <c r="K12" s="132"/>
      <c r="L12" s="132"/>
      <c r="M12" s="132"/>
      <c r="N12" s="130"/>
      <c r="O12" s="130"/>
      <c r="P12" s="130"/>
      <c r="Q12" s="132"/>
      <c r="R12" s="132">
        <v>20000</v>
      </c>
      <c r="S12" s="132">
        <v>20000</v>
      </c>
      <c r="T12" s="132"/>
      <c r="U12" s="132"/>
      <c r="V12" s="132"/>
      <c r="W12" s="132"/>
    </row>
    <row r="13" ht="52.5" customHeight="1" outlineLevel="1" spans="1:23">
      <c r="A13" s="130" t="s">
        <v>245</v>
      </c>
      <c r="B13" s="130" t="s">
        <v>254</v>
      </c>
      <c r="C13" s="130" t="s">
        <v>253</v>
      </c>
      <c r="D13" s="130" t="s">
        <v>46</v>
      </c>
      <c r="E13" s="130" t="s">
        <v>82</v>
      </c>
      <c r="F13" s="130" t="s">
        <v>83</v>
      </c>
      <c r="G13" s="130" t="s">
        <v>255</v>
      </c>
      <c r="H13" s="130" t="s">
        <v>256</v>
      </c>
      <c r="I13" s="132">
        <v>10000</v>
      </c>
      <c r="J13" s="132"/>
      <c r="K13" s="132"/>
      <c r="L13" s="132"/>
      <c r="M13" s="132"/>
      <c r="N13" s="130"/>
      <c r="O13" s="130"/>
      <c r="P13" s="130"/>
      <c r="Q13" s="132"/>
      <c r="R13" s="132">
        <v>10000</v>
      </c>
      <c r="S13" s="132">
        <v>10000</v>
      </c>
      <c r="T13" s="132"/>
      <c r="U13" s="132"/>
      <c r="V13" s="132"/>
      <c r="W13" s="132"/>
    </row>
    <row r="14" ht="52.5" customHeight="1" outlineLevel="1" spans="1:23">
      <c r="A14" s="130" t="s">
        <v>245</v>
      </c>
      <c r="B14" s="130" t="s">
        <v>254</v>
      </c>
      <c r="C14" s="130" t="s">
        <v>253</v>
      </c>
      <c r="D14" s="130" t="s">
        <v>46</v>
      </c>
      <c r="E14" s="130" t="s">
        <v>82</v>
      </c>
      <c r="F14" s="130" t="s">
        <v>83</v>
      </c>
      <c r="G14" s="130" t="s">
        <v>257</v>
      </c>
      <c r="H14" s="130" t="s">
        <v>258</v>
      </c>
      <c r="I14" s="132">
        <v>10000</v>
      </c>
      <c r="J14" s="132"/>
      <c r="K14" s="132"/>
      <c r="L14" s="132"/>
      <c r="M14" s="132"/>
      <c r="N14" s="130"/>
      <c r="O14" s="130"/>
      <c r="P14" s="130"/>
      <c r="Q14" s="132"/>
      <c r="R14" s="132">
        <v>10000</v>
      </c>
      <c r="S14" s="132">
        <v>10000</v>
      </c>
      <c r="T14" s="132"/>
      <c r="U14" s="132"/>
      <c r="V14" s="132"/>
      <c r="W14" s="132"/>
    </row>
    <row r="15" ht="52.5" customHeight="1" spans="1:23">
      <c r="A15" s="130"/>
      <c r="B15" s="130"/>
      <c r="C15" s="130" t="s">
        <v>259</v>
      </c>
      <c r="D15" s="130"/>
      <c r="E15" s="130"/>
      <c r="F15" s="130"/>
      <c r="G15" s="130"/>
      <c r="H15" s="130"/>
      <c r="I15" s="132">
        <v>50000</v>
      </c>
      <c r="J15" s="132"/>
      <c r="K15" s="132"/>
      <c r="L15" s="132"/>
      <c r="M15" s="132"/>
      <c r="N15" s="130"/>
      <c r="O15" s="130"/>
      <c r="P15" s="130"/>
      <c r="Q15" s="132"/>
      <c r="R15" s="132">
        <v>50000</v>
      </c>
      <c r="S15" s="132">
        <v>50000</v>
      </c>
      <c r="T15" s="132"/>
      <c r="U15" s="132"/>
      <c r="V15" s="132"/>
      <c r="W15" s="132"/>
    </row>
    <row r="16" ht="52.5" customHeight="1" outlineLevel="1" spans="1:23">
      <c r="A16" s="130" t="s">
        <v>245</v>
      </c>
      <c r="B16" s="130" t="s">
        <v>260</v>
      </c>
      <c r="C16" s="130" t="s">
        <v>259</v>
      </c>
      <c r="D16" s="130" t="s">
        <v>46</v>
      </c>
      <c r="E16" s="130" t="s">
        <v>115</v>
      </c>
      <c r="F16" s="130" t="s">
        <v>116</v>
      </c>
      <c r="G16" s="130" t="s">
        <v>230</v>
      </c>
      <c r="H16" s="130" t="s">
        <v>231</v>
      </c>
      <c r="I16" s="132">
        <v>10000</v>
      </c>
      <c r="J16" s="132"/>
      <c r="K16" s="132"/>
      <c r="L16" s="132"/>
      <c r="M16" s="132"/>
      <c r="N16" s="130"/>
      <c r="O16" s="130"/>
      <c r="P16" s="130"/>
      <c r="Q16" s="132"/>
      <c r="R16" s="132">
        <v>10000</v>
      </c>
      <c r="S16" s="132">
        <v>10000</v>
      </c>
      <c r="T16" s="132"/>
      <c r="U16" s="132"/>
      <c r="V16" s="132"/>
      <c r="W16" s="132"/>
    </row>
    <row r="17" ht="52.5" customHeight="1" outlineLevel="1" spans="1:23">
      <c r="A17" s="130" t="s">
        <v>245</v>
      </c>
      <c r="B17" s="130" t="s">
        <v>260</v>
      </c>
      <c r="C17" s="130" t="s">
        <v>259</v>
      </c>
      <c r="D17" s="130" t="s">
        <v>46</v>
      </c>
      <c r="E17" s="130" t="s">
        <v>115</v>
      </c>
      <c r="F17" s="130" t="s">
        <v>116</v>
      </c>
      <c r="G17" s="130" t="s">
        <v>261</v>
      </c>
      <c r="H17" s="130" t="s">
        <v>262</v>
      </c>
      <c r="I17" s="132">
        <v>20000</v>
      </c>
      <c r="J17" s="132"/>
      <c r="K17" s="132"/>
      <c r="L17" s="132"/>
      <c r="M17" s="132"/>
      <c r="N17" s="130"/>
      <c r="O17" s="130"/>
      <c r="P17" s="130"/>
      <c r="Q17" s="132"/>
      <c r="R17" s="132">
        <v>20000</v>
      </c>
      <c r="S17" s="132">
        <v>20000</v>
      </c>
      <c r="T17" s="132"/>
      <c r="U17" s="132"/>
      <c r="V17" s="132"/>
      <c r="W17" s="132"/>
    </row>
    <row r="18" ht="52.5" customHeight="1" outlineLevel="1" spans="1:23">
      <c r="A18" s="130" t="s">
        <v>245</v>
      </c>
      <c r="B18" s="130" t="s">
        <v>260</v>
      </c>
      <c r="C18" s="130" t="s">
        <v>259</v>
      </c>
      <c r="D18" s="130" t="s">
        <v>46</v>
      </c>
      <c r="E18" s="130" t="s">
        <v>115</v>
      </c>
      <c r="F18" s="130" t="s">
        <v>116</v>
      </c>
      <c r="G18" s="130" t="s">
        <v>257</v>
      </c>
      <c r="H18" s="130" t="s">
        <v>258</v>
      </c>
      <c r="I18" s="132">
        <v>20000</v>
      </c>
      <c r="J18" s="132"/>
      <c r="K18" s="132"/>
      <c r="L18" s="132"/>
      <c r="M18" s="132"/>
      <c r="N18" s="130"/>
      <c r="O18" s="130"/>
      <c r="P18" s="130"/>
      <c r="Q18" s="132"/>
      <c r="R18" s="132">
        <v>20000</v>
      </c>
      <c r="S18" s="132">
        <v>20000</v>
      </c>
      <c r="T18" s="132"/>
      <c r="U18" s="132"/>
      <c r="V18" s="132"/>
      <c r="W18" s="132"/>
    </row>
    <row r="19" ht="52.5" customHeight="1" spans="1:23">
      <c r="A19" s="130"/>
      <c r="B19" s="130"/>
      <c r="C19" s="130" t="s">
        <v>263</v>
      </c>
      <c r="D19" s="130"/>
      <c r="E19" s="130"/>
      <c r="F19" s="130"/>
      <c r="G19" s="130"/>
      <c r="H19" s="130"/>
      <c r="I19" s="132">
        <v>5000</v>
      </c>
      <c r="J19" s="132"/>
      <c r="K19" s="132"/>
      <c r="L19" s="132"/>
      <c r="M19" s="132"/>
      <c r="N19" s="130"/>
      <c r="O19" s="130"/>
      <c r="P19" s="130"/>
      <c r="Q19" s="132"/>
      <c r="R19" s="132">
        <v>5000</v>
      </c>
      <c r="S19" s="132"/>
      <c r="T19" s="132"/>
      <c r="U19" s="132"/>
      <c r="V19" s="132"/>
      <c r="W19" s="132">
        <v>5000</v>
      </c>
    </row>
    <row r="20" ht="52.5" customHeight="1" outlineLevel="1" spans="1:23">
      <c r="A20" s="130" t="s">
        <v>264</v>
      </c>
      <c r="B20" s="130" t="s">
        <v>265</v>
      </c>
      <c r="C20" s="130" t="s">
        <v>263</v>
      </c>
      <c r="D20" s="130" t="s">
        <v>46</v>
      </c>
      <c r="E20" s="130" t="s">
        <v>82</v>
      </c>
      <c r="F20" s="130" t="s">
        <v>83</v>
      </c>
      <c r="G20" s="130" t="s">
        <v>224</v>
      </c>
      <c r="H20" s="130" t="s">
        <v>225</v>
      </c>
      <c r="I20" s="132">
        <v>5000</v>
      </c>
      <c r="J20" s="132"/>
      <c r="K20" s="132"/>
      <c r="L20" s="132"/>
      <c r="M20" s="132"/>
      <c r="N20" s="130"/>
      <c r="O20" s="130"/>
      <c r="P20" s="130"/>
      <c r="Q20" s="132"/>
      <c r="R20" s="132">
        <v>5000</v>
      </c>
      <c r="S20" s="132"/>
      <c r="T20" s="132"/>
      <c r="U20" s="132"/>
      <c r="V20" s="132"/>
      <c r="W20" s="132">
        <v>5000</v>
      </c>
    </row>
    <row r="21" ht="52.5" customHeight="1" spans="1:23">
      <c r="A21" s="130"/>
      <c r="B21" s="130"/>
      <c r="C21" s="130" t="s">
        <v>266</v>
      </c>
      <c r="D21" s="130"/>
      <c r="E21" s="130"/>
      <c r="F21" s="130"/>
      <c r="G21" s="130"/>
      <c r="H21" s="130"/>
      <c r="I21" s="132">
        <v>60000</v>
      </c>
      <c r="J21" s="132"/>
      <c r="K21" s="132"/>
      <c r="L21" s="132"/>
      <c r="M21" s="132"/>
      <c r="N21" s="130"/>
      <c r="O21" s="130"/>
      <c r="P21" s="130"/>
      <c r="Q21" s="132"/>
      <c r="R21" s="132">
        <v>60000</v>
      </c>
      <c r="S21" s="132">
        <v>60000</v>
      </c>
      <c r="T21" s="132"/>
      <c r="U21" s="132"/>
      <c r="V21" s="132"/>
      <c r="W21" s="132"/>
    </row>
    <row r="22" ht="52.5" customHeight="1" outlineLevel="1" spans="1:23">
      <c r="A22" s="130" t="s">
        <v>245</v>
      </c>
      <c r="B22" s="130" t="s">
        <v>267</v>
      </c>
      <c r="C22" s="130" t="s">
        <v>266</v>
      </c>
      <c r="D22" s="130" t="s">
        <v>46</v>
      </c>
      <c r="E22" s="130" t="s">
        <v>80</v>
      </c>
      <c r="F22" s="130" t="s">
        <v>81</v>
      </c>
      <c r="G22" s="130" t="s">
        <v>268</v>
      </c>
      <c r="H22" s="130" t="s">
        <v>269</v>
      </c>
      <c r="I22" s="132">
        <v>60000</v>
      </c>
      <c r="J22" s="132"/>
      <c r="K22" s="132"/>
      <c r="L22" s="132"/>
      <c r="M22" s="132"/>
      <c r="N22" s="130"/>
      <c r="O22" s="130"/>
      <c r="P22" s="130"/>
      <c r="Q22" s="132"/>
      <c r="R22" s="132">
        <v>60000</v>
      </c>
      <c r="S22" s="132">
        <v>60000</v>
      </c>
      <c r="T22" s="132"/>
      <c r="U22" s="132"/>
      <c r="V22" s="132"/>
      <c r="W22" s="132"/>
    </row>
    <row r="23" ht="52.5" customHeight="1" spans="1:23">
      <c r="A23" s="130"/>
      <c r="B23" s="130"/>
      <c r="C23" s="130" t="s">
        <v>270</v>
      </c>
      <c r="D23" s="130"/>
      <c r="E23" s="130"/>
      <c r="F23" s="130"/>
      <c r="G23" s="130"/>
      <c r="H23" s="130"/>
      <c r="I23" s="132">
        <v>80000</v>
      </c>
      <c r="J23" s="132"/>
      <c r="K23" s="132"/>
      <c r="L23" s="132"/>
      <c r="M23" s="132"/>
      <c r="N23" s="130"/>
      <c r="O23" s="130"/>
      <c r="P23" s="130"/>
      <c r="Q23" s="132"/>
      <c r="R23" s="132">
        <v>80000</v>
      </c>
      <c r="S23" s="132">
        <v>80000</v>
      </c>
      <c r="T23" s="132"/>
      <c r="U23" s="132"/>
      <c r="V23" s="132"/>
      <c r="W23" s="132"/>
    </row>
    <row r="24" ht="52.5" customHeight="1" outlineLevel="1" spans="1:23">
      <c r="A24" s="130" t="s">
        <v>245</v>
      </c>
      <c r="B24" s="130" t="s">
        <v>271</v>
      </c>
      <c r="C24" s="130" t="s">
        <v>270</v>
      </c>
      <c r="D24" s="130" t="s">
        <v>46</v>
      </c>
      <c r="E24" s="130" t="s">
        <v>115</v>
      </c>
      <c r="F24" s="130" t="s">
        <v>116</v>
      </c>
      <c r="G24" s="130" t="s">
        <v>230</v>
      </c>
      <c r="H24" s="130" t="s">
        <v>231</v>
      </c>
      <c r="I24" s="132">
        <v>30000</v>
      </c>
      <c r="J24" s="132"/>
      <c r="K24" s="132"/>
      <c r="L24" s="132"/>
      <c r="M24" s="132"/>
      <c r="N24" s="130"/>
      <c r="O24" s="130"/>
      <c r="P24" s="130"/>
      <c r="Q24" s="132"/>
      <c r="R24" s="132">
        <v>30000</v>
      </c>
      <c r="S24" s="132">
        <v>30000</v>
      </c>
      <c r="T24" s="132"/>
      <c r="U24" s="132"/>
      <c r="V24" s="132"/>
      <c r="W24" s="132"/>
    </row>
    <row r="25" ht="52.5" customHeight="1" outlineLevel="1" spans="1:23">
      <c r="A25" s="130" t="s">
        <v>245</v>
      </c>
      <c r="B25" s="130" t="s">
        <v>271</v>
      </c>
      <c r="C25" s="130" t="s">
        <v>270</v>
      </c>
      <c r="D25" s="130" t="s">
        <v>46</v>
      </c>
      <c r="E25" s="130" t="s">
        <v>115</v>
      </c>
      <c r="F25" s="130" t="s">
        <v>116</v>
      </c>
      <c r="G25" s="130" t="s">
        <v>255</v>
      </c>
      <c r="H25" s="130" t="s">
        <v>256</v>
      </c>
      <c r="I25" s="132">
        <v>30000</v>
      </c>
      <c r="J25" s="132"/>
      <c r="K25" s="132"/>
      <c r="L25" s="132"/>
      <c r="M25" s="132"/>
      <c r="N25" s="130"/>
      <c r="O25" s="130"/>
      <c r="P25" s="130"/>
      <c r="Q25" s="132"/>
      <c r="R25" s="132">
        <v>30000</v>
      </c>
      <c r="S25" s="132">
        <v>30000</v>
      </c>
      <c r="T25" s="132"/>
      <c r="U25" s="132"/>
      <c r="V25" s="132"/>
      <c r="W25" s="132"/>
    </row>
    <row r="26" ht="52.5" customHeight="1" outlineLevel="1" spans="1:23">
      <c r="A26" s="130" t="s">
        <v>245</v>
      </c>
      <c r="B26" s="130" t="s">
        <v>271</v>
      </c>
      <c r="C26" s="130" t="s">
        <v>270</v>
      </c>
      <c r="D26" s="130" t="s">
        <v>46</v>
      </c>
      <c r="E26" s="130" t="s">
        <v>115</v>
      </c>
      <c r="F26" s="130" t="s">
        <v>116</v>
      </c>
      <c r="G26" s="130" t="s">
        <v>261</v>
      </c>
      <c r="H26" s="130" t="s">
        <v>262</v>
      </c>
      <c r="I26" s="132">
        <v>18080</v>
      </c>
      <c r="J26" s="132"/>
      <c r="K26" s="132"/>
      <c r="L26" s="132"/>
      <c r="M26" s="132"/>
      <c r="N26" s="130"/>
      <c r="O26" s="130"/>
      <c r="P26" s="130"/>
      <c r="Q26" s="132"/>
      <c r="R26" s="132">
        <v>18080</v>
      </c>
      <c r="S26" s="132">
        <v>18080</v>
      </c>
      <c r="T26" s="132"/>
      <c r="U26" s="132"/>
      <c r="V26" s="132"/>
      <c r="W26" s="132"/>
    </row>
    <row r="27" ht="52.5" customHeight="1" outlineLevel="1" spans="1:23">
      <c r="A27" s="130" t="s">
        <v>245</v>
      </c>
      <c r="B27" s="130" t="s">
        <v>271</v>
      </c>
      <c r="C27" s="130" t="s">
        <v>270</v>
      </c>
      <c r="D27" s="130" t="s">
        <v>46</v>
      </c>
      <c r="E27" s="130" t="s">
        <v>115</v>
      </c>
      <c r="F27" s="130" t="s">
        <v>116</v>
      </c>
      <c r="G27" s="130" t="s">
        <v>272</v>
      </c>
      <c r="H27" s="130" t="s">
        <v>273</v>
      </c>
      <c r="I27" s="132">
        <v>1920</v>
      </c>
      <c r="J27" s="132"/>
      <c r="K27" s="132"/>
      <c r="L27" s="132"/>
      <c r="M27" s="132"/>
      <c r="N27" s="130"/>
      <c r="O27" s="130"/>
      <c r="P27" s="130"/>
      <c r="Q27" s="132"/>
      <c r="R27" s="132">
        <v>1920</v>
      </c>
      <c r="S27" s="132">
        <v>1920</v>
      </c>
      <c r="T27" s="132"/>
      <c r="U27" s="132"/>
      <c r="V27" s="132"/>
      <c r="W27" s="132"/>
    </row>
    <row r="28" ht="52.5" customHeight="1" spans="1:23">
      <c r="A28" s="130"/>
      <c r="B28" s="130"/>
      <c r="C28" s="130" t="s">
        <v>274</v>
      </c>
      <c r="D28" s="130"/>
      <c r="E28" s="130"/>
      <c r="F28" s="130"/>
      <c r="G28" s="130"/>
      <c r="H28" s="130"/>
      <c r="I28" s="132">
        <v>180000</v>
      </c>
      <c r="J28" s="132">
        <v>180000</v>
      </c>
      <c r="K28" s="132">
        <v>180000</v>
      </c>
      <c r="L28" s="132"/>
      <c r="M28" s="132"/>
      <c r="N28" s="130"/>
      <c r="O28" s="130"/>
      <c r="P28" s="130"/>
      <c r="Q28" s="132"/>
      <c r="R28" s="132"/>
      <c r="S28" s="132"/>
      <c r="T28" s="132"/>
      <c r="U28" s="132"/>
      <c r="V28" s="132"/>
      <c r="W28" s="132"/>
    </row>
    <row r="29" ht="52.5" customHeight="1" outlineLevel="1" spans="1:23">
      <c r="A29" s="130" t="s">
        <v>245</v>
      </c>
      <c r="B29" s="130" t="s">
        <v>275</v>
      </c>
      <c r="C29" s="130" t="s">
        <v>274</v>
      </c>
      <c r="D29" s="130" t="s">
        <v>46</v>
      </c>
      <c r="E29" s="130" t="s">
        <v>86</v>
      </c>
      <c r="F29" s="130" t="s">
        <v>87</v>
      </c>
      <c r="G29" s="130" t="s">
        <v>224</v>
      </c>
      <c r="H29" s="130" t="s">
        <v>225</v>
      </c>
      <c r="I29" s="132">
        <v>12000</v>
      </c>
      <c r="J29" s="132">
        <v>12000</v>
      </c>
      <c r="K29" s="132">
        <v>12000</v>
      </c>
      <c r="L29" s="132"/>
      <c r="M29" s="132"/>
      <c r="N29" s="130"/>
      <c r="O29" s="130"/>
      <c r="P29" s="130"/>
      <c r="Q29" s="132"/>
      <c r="R29" s="132"/>
      <c r="S29" s="132"/>
      <c r="T29" s="132"/>
      <c r="U29" s="132"/>
      <c r="V29" s="132"/>
      <c r="W29" s="132"/>
    </row>
    <row r="30" ht="52.5" customHeight="1" outlineLevel="1" spans="1:23">
      <c r="A30" s="130" t="s">
        <v>245</v>
      </c>
      <c r="B30" s="130" t="s">
        <v>275</v>
      </c>
      <c r="C30" s="130" t="s">
        <v>274</v>
      </c>
      <c r="D30" s="130" t="s">
        <v>46</v>
      </c>
      <c r="E30" s="130" t="s">
        <v>86</v>
      </c>
      <c r="F30" s="130" t="s">
        <v>87</v>
      </c>
      <c r="G30" s="130" t="s">
        <v>230</v>
      </c>
      <c r="H30" s="130" t="s">
        <v>231</v>
      </c>
      <c r="I30" s="132">
        <v>20000</v>
      </c>
      <c r="J30" s="132">
        <v>20000</v>
      </c>
      <c r="K30" s="132">
        <v>20000</v>
      </c>
      <c r="L30" s="132"/>
      <c r="M30" s="132"/>
      <c r="N30" s="130"/>
      <c r="O30" s="130"/>
      <c r="P30" s="130"/>
      <c r="Q30" s="132"/>
      <c r="R30" s="132"/>
      <c r="S30" s="132"/>
      <c r="T30" s="132"/>
      <c r="U30" s="132"/>
      <c r="V30" s="132"/>
      <c r="W30" s="132"/>
    </row>
    <row r="31" ht="52.5" customHeight="1" outlineLevel="1" spans="1:23">
      <c r="A31" s="130" t="s">
        <v>245</v>
      </c>
      <c r="B31" s="130" t="s">
        <v>275</v>
      </c>
      <c r="C31" s="130" t="s">
        <v>274</v>
      </c>
      <c r="D31" s="130" t="s">
        <v>46</v>
      </c>
      <c r="E31" s="130" t="s">
        <v>86</v>
      </c>
      <c r="F31" s="130" t="s">
        <v>87</v>
      </c>
      <c r="G31" s="130" t="s">
        <v>247</v>
      </c>
      <c r="H31" s="130" t="s">
        <v>248</v>
      </c>
      <c r="I31" s="132">
        <v>50000</v>
      </c>
      <c r="J31" s="132">
        <v>50000</v>
      </c>
      <c r="K31" s="132">
        <v>50000</v>
      </c>
      <c r="L31" s="132"/>
      <c r="M31" s="132"/>
      <c r="N31" s="130"/>
      <c r="O31" s="130"/>
      <c r="P31" s="130"/>
      <c r="Q31" s="132"/>
      <c r="R31" s="132"/>
      <c r="S31" s="132"/>
      <c r="T31" s="132"/>
      <c r="U31" s="132"/>
      <c r="V31" s="132"/>
      <c r="W31" s="132"/>
    </row>
    <row r="32" ht="52.5" customHeight="1" outlineLevel="1" spans="1:23">
      <c r="A32" s="130" t="s">
        <v>245</v>
      </c>
      <c r="B32" s="130" t="s">
        <v>275</v>
      </c>
      <c r="C32" s="130" t="s">
        <v>274</v>
      </c>
      <c r="D32" s="130" t="s">
        <v>46</v>
      </c>
      <c r="E32" s="130" t="s">
        <v>86</v>
      </c>
      <c r="F32" s="130" t="s">
        <v>87</v>
      </c>
      <c r="G32" s="130" t="s">
        <v>276</v>
      </c>
      <c r="H32" s="130" t="s">
        <v>170</v>
      </c>
      <c r="I32" s="132">
        <v>1800</v>
      </c>
      <c r="J32" s="132">
        <v>1800</v>
      </c>
      <c r="K32" s="132">
        <v>1800</v>
      </c>
      <c r="L32" s="132"/>
      <c r="M32" s="132"/>
      <c r="N32" s="130"/>
      <c r="O32" s="130"/>
      <c r="P32" s="130"/>
      <c r="Q32" s="132"/>
      <c r="R32" s="132"/>
      <c r="S32" s="132"/>
      <c r="T32" s="132"/>
      <c r="U32" s="132"/>
      <c r="V32" s="132"/>
      <c r="W32" s="132"/>
    </row>
    <row r="33" ht="52.5" customHeight="1" outlineLevel="1" spans="1:23">
      <c r="A33" s="130" t="s">
        <v>245</v>
      </c>
      <c r="B33" s="130" t="s">
        <v>275</v>
      </c>
      <c r="C33" s="130" t="s">
        <v>274</v>
      </c>
      <c r="D33" s="130" t="s">
        <v>46</v>
      </c>
      <c r="E33" s="130" t="s">
        <v>86</v>
      </c>
      <c r="F33" s="130" t="s">
        <v>87</v>
      </c>
      <c r="G33" s="130" t="s">
        <v>277</v>
      </c>
      <c r="H33" s="130" t="s">
        <v>278</v>
      </c>
      <c r="I33" s="132">
        <v>28000</v>
      </c>
      <c r="J33" s="132">
        <v>28000</v>
      </c>
      <c r="K33" s="132">
        <v>28000</v>
      </c>
      <c r="L33" s="132"/>
      <c r="M33" s="132"/>
      <c r="N33" s="130"/>
      <c r="O33" s="130"/>
      <c r="P33" s="130"/>
      <c r="Q33" s="132"/>
      <c r="R33" s="132"/>
      <c r="S33" s="132"/>
      <c r="T33" s="132"/>
      <c r="U33" s="132"/>
      <c r="V33" s="132"/>
      <c r="W33" s="132"/>
    </row>
    <row r="34" ht="52.5" customHeight="1" outlineLevel="1" spans="1:23">
      <c r="A34" s="130" t="s">
        <v>245</v>
      </c>
      <c r="B34" s="130" t="s">
        <v>275</v>
      </c>
      <c r="C34" s="130" t="s">
        <v>274</v>
      </c>
      <c r="D34" s="130" t="s">
        <v>46</v>
      </c>
      <c r="E34" s="130" t="s">
        <v>86</v>
      </c>
      <c r="F34" s="130" t="s">
        <v>87</v>
      </c>
      <c r="G34" s="130" t="s">
        <v>249</v>
      </c>
      <c r="H34" s="130" t="s">
        <v>250</v>
      </c>
      <c r="I34" s="132">
        <v>10000</v>
      </c>
      <c r="J34" s="132">
        <v>10000</v>
      </c>
      <c r="K34" s="132">
        <v>10000</v>
      </c>
      <c r="L34" s="132"/>
      <c r="M34" s="132"/>
      <c r="N34" s="130"/>
      <c r="O34" s="130"/>
      <c r="P34" s="130"/>
      <c r="Q34" s="132"/>
      <c r="R34" s="132"/>
      <c r="S34" s="132"/>
      <c r="T34" s="132"/>
      <c r="U34" s="132"/>
      <c r="V34" s="132"/>
      <c r="W34" s="132"/>
    </row>
    <row r="35" ht="52.5" customHeight="1" outlineLevel="1" spans="1:23">
      <c r="A35" s="130" t="s">
        <v>245</v>
      </c>
      <c r="B35" s="130" t="s">
        <v>275</v>
      </c>
      <c r="C35" s="130" t="s">
        <v>274</v>
      </c>
      <c r="D35" s="130" t="s">
        <v>46</v>
      </c>
      <c r="E35" s="130" t="s">
        <v>86</v>
      </c>
      <c r="F35" s="130" t="s">
        <v>87</v>
      </c>
      <c r="G35" s="130" t="s">
        <v>251</v>
      </c>
      <c r="H35" s="130" t="s">
        <v>252</v>
      </c>
      <c r="I35" s="132">
        <v>58200</v>
      </c>
      <c r="J35" s="132">
        <v>58200</v>
      </c>
      <c r="K35" s="132">
        <v>58200</v>
      </c>
      <c r="L35" s="132"/>
      <c r="M35" s="132"/>
      <c r="N35" s="130"/>
      <c r="O35" s="130"/>
      <c r="P35" s="130"/>
      <c r="Q35" s="132"/>
      <c r="R35" s="132"/>
      <c r="S35" s="132"/>
      <c r="T35" s="132"/>
      <c r="U35" s="132"/>
      <c r="V35" s="132"/>
      <c r="W35" s="132"/>
    </row>
    <row r="36" ht="30" customHeight="1" spans="1:23">
      <c r="A36" s="131" t="s">
        <v>30</v>
      </c>
      <c r="B36" s="131"/>
      <c r="C36" s="131"/>
      <c r="D36" s="131"/>
      <c r="E36" s="131"/>
      <c r="F36" s="131"/>
      <c r="G36" s="131"/>
      <c r="H36" s="131"/>
      <c r="I36" s="132">
        <v>545000</v>
      </c>
      <c r="J36" s="132">
        <v>180000</v>
      </c>
      <c r="K36" s="132">
        <v>180000</v>
      </c>
      <c r="L36" s="132"/>
      <c r="M36" s="132"/>
      <c r="N36" s="132"/>
      <c r="O36" s="132"/>
      <c r="P36" s="132"/>
      <c r="Q36" s="132"/>
      <c r="R36" s="132">
        <v>365000</v>
      </c>
      <c r="S36" s="132">
        <v>210000</v>
      </c>
      <c r="T36" s="132"/>
      <c r="U36" s="132"/>
      <c r="V36" s="132"/>
      <c r="W36" s="132">
        <v>155000</v>
      </c>
    </row>
  </sheetData>
  <mergeCells count="30">
    <mergeCell ref="A1:W1"/>
    <mergeCell ref="A2:W2"/>
    <mergeCell ref="A3:G3"/>
    <mergeCell ref="V3:W3"/>
    <mergeCell ref="J4:M4"/>
    <mergeCell ref="N4:P4"/>
    <mergeCell ref="R4:W4"/>
    <mergeCell ref="J5:K5"/>
    <mergeCell ref="A36:H3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7"/>
  <sheetViews>
    <sheetView showZeros="0" topLeftCell="A40" workbookViewId="0">
      <selection activeCell="Q41" sqref="Q41"/>
    </sheetView>
  </sheetViews>
  <sheetFormatPr defaultColWidth="10.2857142857143" defaultRowHeight="15" customHeight="1"/>
  <cols>
    <col min="1" max="9" width="14.2857142857143" customWidth="1"/>
    <col min="10" max="10" width="35.2857142857143" customWidth="1"/>
  </cols>
  <sheetData>
    <row r="1" ht="18.75" customHeight="1" spans="1:10">
      <c r="A1" s="119"/>
      <c r="B1" s="119"/>
      <c r="C1" s="119"/>
      <c r="D1" s="119"/>
      <c r="E1" s="119"/>
      <c r="F1" s="119"/>
      <c r="G1" s="119"/>
      <c r="H1" s="119"/>
      <c r="I1" s="119"/>
      <c r="J1" s="123" t="s">
        <v>279</v>
      </c>
    </row>
    <row r="2" ht="34.5" customHeight="1" spans="1:10">
      <c r="A2" s="120" t="str">
        <f>"2025"&amp;"年项目支出绩效目标表"</f>
        <v>2025年项目支出绩效目标表</v>
      </c>
      <c r="B2" s="120"/>
      <c r="C2" s="120"/>
      <c r="D2" s="120"/>
      <c r="E2" s="120"/>
      <c r="F2" s="120"/>
      <c r="G2" s="120"/>
      <c r="H2" s="120"/>
      <c r="I2" s="120"/>
      <c r="J2" s="120"/>
    </row>
    <row r="3" ht="18.75" customHeight="1" spans="1:10">
      <c r="A3" s="119" t="str">
        <f>"单位名称："&amp;"云南省德宏傣族景颇族自治州制糖工业研究所"</f>
        <v>单位名称：云南省德宏傣族景颇族自治州制糖工业研究所</v>
      </c>
      <c r="B3" s="119"/>
      <c r="C3" s="119"/>
      <c r="D3" s="119"/>
      <c r="E3" s="119"/>
      <c r="F3" s="119"/>
      <c r="G3" s="119"/>
      <c r="H3" s="119"/>
      <c r="I3" s="119"/>
      <c r="J3" s="119"/>
    </row>
    <row r="4" ht="22.5" customHeight="1" spans="1:10">
      <c r="A4" s="121" t="s">
        <v>280</v>
      </c>
      <c r="B4" s="121" t="s">
        <v>281</v>
      </c>
      <c r="C4" s="121" t="s">
        <v>282</v>
      </c>
      <c r="D4" s="121" t="s">
        <v>283</v>
      </c>
      <c r="E4" s="121" t="s">
        <v>284</v>
      </c>
      <c r="F4" s="121" t="s">
        <v>285</v>
      </c>
      <c r="G4" s="121" t="s">
        <v>286</v>
      </c>
      <c r="H4" s="121" t="s">
        <v>287</v>
      </c>
      <c r="I4" s="121" t="s">
        <v>288</v>
      </c>
      <c r="J4" s="121" t="s">
        <v>289</v>
      </c>
    </row>
    <row r="5" ht="22.5" customHeight="1" spans="1:10">
      <c r="A5" s="121" t="s">
        <v>59</v>
      </c>
      <c r="B5" s="121" t="s">
        <v>60</v>
      </c>
      <c r="C5" s="121" t="s">
        <v>61</v>
      </c>
      <c r="D5" s="121" t="s">
        <v>62</v>
      </c>
      <c r="E5" s="121" t="s">
        <v>63</v>
      </c>
      <c r="F5" s="121" t="s">
        <v>64</v>
      </c>
      <c r="G5" s="121" t="s">
        <v>65</v>
      </c>
      <c r="H5" s="121" t="s">
        <v>66</v>
      </c>
      <c r="I5" s="121" t="s">
        <v>67</v>
      </c>
      <c r="J5" s="121" t="s">
        <v>68</v>
      </c>
    </row>
    <row r="6" ht="52.5" customHeight="1" spans="1:10">
      <c r="A6" s="121" t="s">
        <v>46</v>
      </c>
      <c r="B6" s="121"/>
      <c r="C6" s="121"/>
      <c r="D6" s="121"/>
      <c r="E6" s="121"/>
      <c r="F6" s="121"/>
      <c r="G6" s="121"/>
      <c r="H6" s="121"/>
      <c r="I6" s="121"/>
      <c r="J6" s="121"/>
    </row>
    <row r="7" ht="52.5" customHeight="1" outlineLevel="1" spans="1:10">
      <c r="A7" s="122" t="s">
        <v>259</v>
      </c>
      <c r="B7" s="122" t="s">
        <v>290</v>
      </c>
      <c r="C7" s="122" t="s">
        <v>291</v>
      </c>
      <c r="D7" s="122" t="s">
        <v>292</v>
      </c>
      <c r="E7" s="122" t="s">
        <v>293</v>
      </c>
      <c r="F7" s="122" t="s">
        <v>294</v>
      </c>
      <c r="G7" s="121" t="s">
        <v>295</v>
      </c>
      <c r="H7" s="121" t="s">
        <v>296</v>
      </c>
      <c r="I7" s="122" t="s">
        <v>297</v>
      </c>
      <c r="J7" s="122" t="s">
        <v>298</v>
      </c>
    </row>
    <row r="8" ht="52.5" customHeight="1" outlineLevel="1" spans="1:10">
      <c r="A8" s="122" t="s">
        <v>259</v>
      </c>
      <c r="B8" s="122" t="s">
        <v>290</v>
      </c>
      <c r="C8" s="122" t="s">
        <v>291</v>
      </c>
      <c r="D8" s="122" t="s">
        <v>292</v>
      </c>
      <c r="E8" s="122" t="s">
        <v>299</v>
      </c>
      <c r="F8" s="122" t="s">
        <v>294</v>
      </c>
      <c r="G8" s="121" t="s">
        <v>295</v>
      </c>
      <c r="H8" s="121" t="s">
        <v>300</v>
      </c>
      <c r="I8" s="122" t="s">
        <v>297</v>
      </c>
      <c r="J8" s="122" t="s">
        <v>301</v>
      </c>
    </row>
    <row r="9" ht="52.5" customHeight="1" outlineLevel="1" spans="1:10">
      <c r="A9" s="122" t="s">
        <v>259</v>
      </c>
      <c r="B9" s="122" t="s">
        <v>290</v>
      </c>
      <c r="C9" s="122" t="s">
        <v>302</v>
      </c>
      <c r="D9" s="122" t="s">
        <v>303</v>
      </c>
      <c r="E9" s="122" t="s">
        <v>304</v>
      </c>
      <c r="F9" s="122" t="s">
        <v>305</v>
      </c>
      <c r="G9" s="121" t="s">
        <v>306</v>
      </c>
      <c r="H9" s="121" t="s">
        <v>307</v>
      </c>
      <c r="I9" s="122" t="s">
        <v>308</v>
      </c>
      <c r="J9" s="122" t="s">
        <v>309</v>
      </c>
    </row>
    <row r="10" ht="52.5" customHeight="1" outlineLevel="1" spans="1:10">
      <c r="A10" s="122" t="s">
        <v>259</v>
      </c>
      <c r="B10" s="122" t="s">
        <v>290</v>
      </c>
      <c r="C10" s="122" t="s">
        <v>302</v>
      </c>
      <c r="D10" s="122" t="s">
        <v>303</v>
      </c>
      <c r="E10" s="122" t="s">
        <v>310</v>
      </c>
      <c r="F10" s="122" t="s">
        <v>305</v>
      </c>
      <c r="G10" s="121" t="s">
        <v>306</v>
      </c>
      <c r="H10" s="121" t="s">
        <v>307</v>
      </c>
      <c r="I10" s="122" t="s">
        <v>308</v>
      </c>
      <c r="J10" s="122" t="s">
        <v>311</v>
      </c>
    </row>
    <row r="11" ht="52.5" customHeight="1" outlineLevel="1" spans="1:10">
      <c r="A11" s="122" t="s">
        <v>259</v>
      </c>
      <c r="B11" s="122" t="s">
        <v>290</v>
      </c>
      <c r="C11" s="122" t="s">
        <v>302</v>
      </c>
      <c r="D11" s="122" t="s">
        <v>312</v>
      </c>
      <c r="E11" s="122" t="s">
        <v>313</v>
      </c>
      <c r="F11" s="122" t="s">
        <v>305</v>
      </c>
      <c r="G11" s="121" t="s">
        <v>314</v>
      </c>
      <c r="H11" s="121" t="s">
        <v>315</v>
      </c>
      <c r="I11" s="122" t="s">
        <v>297</v>
      </c>
      <c r="J11" s="122" t="s">
        <v>316</v>
      </c>
    </row>
    <row r="12" ht="52.5" customHeight="1" outlineLevel="1" spans="1:10">
      <c r="A12" s="122" t="s">
        <v>259</v>
      </c>
      <c r="B12" s="122" t="s">
        <v>290</v>
      </c>
      <c r="C12" s="122" t="s">
        <v>317</v>
      </c>
      <c r="D12" s="122" t="s">
        <v>318</v>
      </c>
      <c r="E12" s="122" t="s">
        <v>318</v>
      </c>
      <c r="F12" s="122" t="s">
        <v>294</v>
      </c>
      <c r="G12" s="121" t="s">
        <v>319</v>
      </c>
      <c r="H12" s="121" t="s">
        <v>315</v>
      </c>
      <c r="I12" s="122" t="s">
        <v>297</v>
      </c>
      <c r="J12" s="122" t="s">
        <v>320</v>
      </c>
    </row>
    <row r="13" ht="52.5" customHeight="1" outlineLevel="1" spans="1:10">
      <c r="A13" s="122" t="s">
        <v>274</v>
      </c>
      <c r="B13" s="122" t="s">
        <v>321</v>
      </c>
      <c r="C13" s="122" t="s">
        <v>291</v>
      </c>
      <c r="D13" s="122" t="s">
        <v>292</v>
      </c>
      <c r="E13" s="122" t="s">
        <v>322</v>
      </c>
      <c r="F13" s="122" t="s">
        <v>294</v>
      </c>
      <c r="G13" s="121" t="s">
        <v>62</v>
      </c>
      <c r="H13" s="121" t="s">
        <v>323</v>
      </c>
      <c r="I13" s="122" t="s">
        <v>297</v>
      </c>
      <c r="J13" s="122" t="s">
        <v>324</v>
      </c>
    </row>
    <row r="14" ht="52.5" customHeight="1" outlineLevel="1" spans="1:10">
      <c r="A14" s="122" t="s">
        <v>274</v>
      </c>
      <c r="B14" s="122" t="s">
        <v>321</v>
      </c>
      <c r="C14" s="122" t="s">
        <v>291</v>
      </c>
      <c r="D14" s="122" t="s">
        <v>292</v>
      </c>
      <c r="E14" s="122" t="s">
        <v>325</v>
      </c>
      <c r="F14" s="122" t="s">
        <v>294</v>
      </c>
      <c r="G14" s="121" t="s">
        <v>326</v>
      </c>
      <c r="H14" s="121" t="s">
        <v>327</v>
      </c>
      <c r="I14" s="122" t="s">
        <v>297</v>
      </c>
      <c r="J14" s="122" t="s">
        <v>328</v>
      </c>
    </row>
    <row r="15" ht="52.5" customHeight="1" outlineLevel="1" spans="1:10">
      <c r="A15" s="122" t="s">
        <v>274</v>
      </c>
      <c r="B15" s="122" t="s">
        <v>321</v>
      </c>
      <c r="C15" s="122" t="s">
        <v>291</v>
      </c>
      <c r="D15" s="122" t="s">
        <v>329</v>
      </c>
      <c r="E15" s="122" t="s">
        <v>330</v>
      </c>
      <c r="F15" s="122" t="s">
        <v>294</v>
      </c>
      <c r="G15" s="121" t="s">
        <v>331</v>
      </c>
      <c r="H15" s="121" t="s">
        <v>315</v>
      </c>
      <c r="I15" s="122" t="s">
        <v>297</v>
      </c>
      <c r="J15" s="122" t="s">
        <v>332</v>
      </c>
    </row>
    <row r="16" ht="52.5" customHeight="1" outlineLevel="1" spans="1:10">
      <c r="A16" s="122" t="s">
        <v>274</v>
      </c>
      <c r="B16" s="122" t="s">
        <v>321</v>
      </c>
      <c r="C16" s="122" t="s">
        <v>302</v>
      </c>
      <c r="D16" s="122" t="s">
        <v>303</v>
      </c>
      <c r="E16" s="122" t="s">
        <v>333</v>
      </c>
      <c r="F16" s="122" t="s">
        <v>294</v>
      </c>
      <c r="G16" s="121" t="s">
        <v>334</v>
      </c>
      <c r="H16" s="121" t="s">
        <v>315</v>
      </c>
      <c r="I16" s="122" t="s">
        <v>297</v>
      </c>
      <c r="J16" s="122" t="s">
        <v>335</v>
      </c>
    </row>
    <row r="17" ht="52.5" customHeight="1" outlineLevel="1" spans="1:10">
      <c r="A17" s="122" t="s">
        <v>274</v>
      </c>
      <c r="B17" s="122" t="s">
        <v>321</v>
      </c>
      <c r="C17" s="122" t="s">
        <v>317</v>
      </c>
      <c r="D17" s="122" t="s">
        <v>318</v>
      </c>
      <c r="E17" s="122" t="s">
        <v>336</v>
      </c>
      <c r="F17" s="122" t="s">
        <v>294</v>
      </c>
      <c r="G17" s="121" t="s">
        <v>319</v>
      </c>
      <c r="H17" s="121" t="s">
        <v>315</v>
      </c>
      <c r="I17" s="122" t="s">
        <v>297</v>
      </c>
      <c r="J17" s="122" t="s">
        <v>337</v>
      </c>
    </row>
    <row r="18" ht="52.5" customHeight="1" outlineLevel="1" spans="1:10">
      <c r="A18" s="122" t="s">
        <v>244</v>
      </c>
      <c r="B18" s="122" t="s">
        <v>338</v>
      </c>
      <c r="C18" s="122" t="s">
        <v>291</v>
      </c>
      <c r="D18" s="122" t="s">
        <v>292</v>
      </c>
      <c r="E18" s="122" t="s">
        <v>339</v>
      </c>
      <c r="F18" s="122" t="s">
        <v>294</v>
      </c>
      <c r="G18" s="121" t="s">
        <v>194</v>
      </c>
      <c r="H18" s="121" t="s">
        <v>340</v>
      </c>
      <c r="I18" s="122" t="s">
        <v>297</v>
      </c>
      <c r="J18" s="122" t="s">
        <v>341</v>
      </c>
    </row>
    <row r="19" ht="52.5" customHeight="1" outlineLevel="1" spans="1:10">
      <c r="A19" s="122" t="s">
        <v>244</v>
      </c>
      <c r="B19" s="122" t="s">
        <v>338</v>
      </c>
      <c r="C19" s="122" t="s">
        <v>291</v>
      </c>
      <c r="D19" s="122" t="s">
        <v>292</v>
      </c>
      <c r="E19" s="122" t="s">
        <v>325</v>
      </c>
      <c r="F19" s="122" t="s">
        <v>294</v>
      </c>
      <c r="G19" s="121" t="s">
        <v>326</v>
      </c>
      <c r="H19" s="121" t="s">
        <v>327</v>
      </c>
      <c r="I19" s="122" t="s">
        <v>297</v>
      </c>
      <c r="J19" s="122" t="s">
        <v>328</v>
      </c>
    </row>
    <row r="20" ht="52.5" customHeight="1" outlineLevel="1" spans="1:10">
      <c r="A20" s="122" t="s">
        <v>244</v>
      </c>
      <c r="B20" s="122" t="s">
        <v>338</v>
      </c>
      <c r="C20" s="122" t="s">
        <v>291</v>
      </c>
      <c r="D20" s="122" t="s">
        <v>292</v>
      </c>
      <c r="E20" s="122" t="s">
        <v>342</v>
      </c>
      <c r="F20" s="122" t="s">
        <v>294</v>
      </c>
      <c r="G20" s="121" t="s">
        <v>62</v>
      </c>
      <c r="H20" s="121" t="s">
        <v>343</v>
      </c>
      <c r="I20" s="122" t="s">
        <v>297</v>
      </c>
      <c r="J20" s="122" t="s">
        <v>344</v>
      </c>
    </row>
    <row r="21" ht="52.5" customHeight="1" outlineLevel="1" spans="1:10">
      <c r="A21" s="122" t="s">
        <v>244</v>
      </c>
      <c r="B21" s="122" t="s">
        <v>338</v>
      </c>
      <c r="C21" s="122" t="s">
        <v>291</v>
      </c>
      <c r="D21" s="122" t="s">
        <v>292</v>
      </c>
      <c r="E21" s="122" t="s">
        <v>345</v>
      </c>
      <c r="F21" s="122" t="s">
        <v>294</v>
      </c>
      <c r="G21" s="121" t="s">
        <v>60</v>
      </c>
      <c r="H21" s="121" t="s">
        <v>346</v>
      </c>
      <c r="I21" s="122" t="s">
        <v>297</v>
      </c>
      <c r="J21" s="122" t="s">
        <v>347</v>
      </c>
    </row>
    <row r="22" ht="52.5" customHeight="1" outlineLevel="1" spans="1:10">
      <c r="A22" s="122" t="s">
        <v>244</v>
      </c>
      <c r="B22" s="122" t="s">
        <v>338</v>
      </c>
      <c r="C22" s="122" t="s">
        <v>291</v>
      </c>
      <c r="D22" s="122" t="s">
        <v>329</v>
      </c>
      <c r="E22" s="122" t="s">
        <v>330</v>
      </c>
      <c r="F22" s="122" t="s">
        <v>294</v>
      </c>
      <c r="G22" s="121" t="s">
        <v>331</v>
      </c>
      <c r="H22" s="121" t="s">
        <v>315</v>
      </c>
      <c r="I22" s="122" t="s">
        <v>297</v>
      </c>
      <c r="J22" s="122" t="s">
        <v>332</v>
      </c>
    </row>
    <row r="23" ht="52.5" customHeight="1" outlineLevel="1" spans="1:10">
      <c r="A23" s="122" t="s">
        <v>244</v>
      </c>
      <c r="B23" s="122" t="s">
        <v>338</v>
      </c>
      <c r="C23" s="122" t="s">
        <v>291</v>
      </c>
      <c r="D23" s="122" t="s">
        <v>329</v>
      </c>
      <c r="E23" s="122" t="s">
        <v>348</v>
      </c>
      <c r="F23" s="122" t="s">
        <v>294</v>
      </c>
      <c r="G23" s="121" t="s">
        <v>319</v>
      </c>
      <c r="H23" s="121" t="s">
        <v>315</v>
      </c>
      <c r="I23" s="122" t="s">
        <v>297</v>
      </c>
      <c r="J23" s="122" t="s">
        <v>349</v>
      </c>
    </row>
    <row r="24" ht="52.5" customHeight="1" outlineLevel="1" spans="1:10">
      <c r="A24" s="122" t="s">
        <v>244</v>
      </c>
      <c r="B24" s="122" t="s">
        <v>338</v>
      </c>
      <c r="C24" s="122" t="s">
        <v>302</v>
      </c>
      <c r="D24" s="122" t="s">
        <v>303</v>
      </c>
      <c r="E24" s="122" t="s">
        <v>333</v>
      </c>
      <c r="F24" s="122" t="s">
        <v>294</v>
      </c>
      <c r="G24" s="121" t="s">
        <v>334</v>
      </c>
      <c r="H24" s="121" t="s">
        <v>315</v>
      </c>
      <c r="I24" s="122" t="s">
        <v>297</v>
      </c>
      <c r="J24" s="122" t="s">
        <v>350</v>
      </c>
    </row>
    <row r="25" ht="52.5" customHeight="1" outlineLevel="1" spans="1:10">
      <c r="A25" s="122" t="s">
        <v>244</v>
      </c>
      <c r="B25" s="122" t="s">
        <v>338</v>
      </c>
      <c r="C25" s="122" t="s">
        <v>317</v>
      </c>
      <c r="D25" s="122" t="s">
        <v>318</v>
      </c>
      <c r="E25" s="122" t="s">
        <v>336</v>
      </c>
      <c r="F25" s="122" t="s">
        <v>294</v>
      </c>
      <c r="G25" s="121" t="s">
        <v>319</v>
      </c>
      <c r="H25" s="121" t="s">
        <v>315</v>
      </c>
      <c r="I25" s="122" t="s">
        <v>297</v>
      </c>
      <c r="J25" s="122" t="s">
        <v>351</v>
      </c>
    </row>
    <row r="26" ht="52.5" customHeight="1" outlineLevel="1" spans="1:10">
      <c r="A26" s="122" t="s">
        <v>266</v>
      </c>
      <c r="B26" s="122" t="s">
        <v>352</v>
      </c>
      <c r="C26" s="122" t="s">
        <v>291</v>
      </c>
      <c r="D26" s="122" t="s">
        <v>292</v>
      </c>
      <c r="E26" s="122" t="s">
        <v>353</v>
      </c>
      <c r="F26" s="122" t="s">
        <v>305</v>
      </c>
      <c r="G26" s="121" t="s">
        <v>59</v>
      </c>
      <c r="H26" s="121" t="s">
        <v>354</v>
      </c>
      <c r="I26" s="122" t="s">
        <v>297</v>
      </c>
      <c r="J26" s="122" t="s">
        <v>355</v>
      </c>
    </row>
    <row r="27" ht="52.5" customHeight="1" outlineLevel="1" spans="1:10">
      <c r="A27" s="122" t="s">
        <v>266</v>
      </c>
      <c r="B27" s="122" t="s">
        <v>352</v>
      </c>
      <c r="C27" s="122" t="s">
        <v>291</v>
      </c>
      <c r="D27" s="122" t="s">
        <v>329</v>
      </c>
      <c r="E27" s="122" t="s">
        <v>356</v>
      </c>
      <c r="F27" s="122" t="s">
        <v>305</v>
      </c>
      <c r="G27" s="121" t="s">
        <v>314</v>
      </c>
      <c r="H27" s="121" t="s">
        <v>315</v>
      </c>
      <c r="I27" s="122" t="s">
        <v>297</v>
      </c>
      <c r="J27" s="124" t="s">
        <v>357</v>
      </c>
    </row>
    <row r="28" ht="52.5" customHeight="1" outlineLevel="1" spans="1:10">
      <c r="A28" s="122" t="s">
        <v>266</v>
      </c>
      <c r="B28" s="122" t="s">
        <v>352</v>
      </c>
      <c r="C28" s="122" t="s">
        <v>291</v>
      </c>
      <c r="D28" s="122" t="s">
        <v>329</v>
      </c>
      <c r="E28" s="122" t="s">
        <v>358</v>
      </c>
      <c r="F28" s="122" t="s">
        <v>305</v>
      </c>
      <c r="G28" s="121" t="s">
        <v>314</v>
      </c>
      <c r="H28" s="121" t="s">
        <v>315</v>
      </c>
      <c r="I28" s="122" t="s">
        <v>297</v>
      </c>
      <c r="J28" s="124" t="s">
        <v>359</v>
      </c>
    </row>
    <row r="29" ht="52.5" customHeight="1" outlineLevel="1" spans="1:10">
      <c r="A29" s="122" t="s">
        <v>266</v>
      </c>
      <c r="B29" s="122" t="s">
        <v>352</v>
      </c>
      <c r="C29" s="122" t="s">
        <v>291</v>
      </c>
      <c r="D29" s="122" t="s">
        <v>360</v>
      </c>
      <c r="E29" s="122" t="s">
        <v>361</v>
      </c>
      <c r="F29" s="122" t="s">
        <v>294</v>
      </c>
      <c r="G29" s="121" t="s">
        <v>362</v>
      </c>
      <c r="H29" s="121" t="s">
        <v>315</v>
      </c>
      <c r="I29" s="122" t="s">
        <v>297</v>
      </c>
      <c r="J29" s="122" t="s">
        <v>363</v>
      </c>
    </row>
    <row r="30" ht="52.5" customHeight="1" outlineLevel="1" spans="1:10">
      <c r="A30" s="122" t="s">
        <v>266</v>
      </c>
      <c r="B30" s="122" t="s">
        <v>352</v>
      </c>
      <c r="C30" s="122" t="s">
        <v>302</v>
      </c>
      <c r="D30" s="122" t="s">
        <v>303</v>
      </c>
      <c r="E30" s="122" t="s">
        <v>364</v>
      </c>
      <c r="F30" s="122" t="s">
        <v>305</v>
      </c>
      <c r="G30" s="121" t="s">
        <v>306</v>
      </c>
      <c r="H30" s="121" t="s">
        <v>307</v>
      </c>
      <c r="I30" s="122" t="s">
        <v>308</v>
      </c>
      <c r="J30" s="122" t="s">
        <v>365</v>
      </c>
    </row>
    <row r="31" ht="52.5" customHeight="1" outlineLevel="1" spans="1:10">
      <c r="A31" s="122" t="s">
        <v>266</v>
      </c>
      <c r="B31" s="122" t="s">
        <v>352</v>
      </c>
      <c r="C31" s="122" t="s">
        <v>317</v>
      </c>
      <c r="D31" s="122" t="s">
        <v>318</v>
      </c>
      <c r="E31" s="122" t="s">
        <v>366</v>
      </c>
      <c r="F31" s="122" t="s">
        <v>294</v>
      </c>
      <c r="G31" s="121" t="s">
        <v>314</v>
      </c>
      <c r="H31" s="121" t="s">
        <v>315</v>
      </c>
      <c r="I31" s="122" t="s">
        <v>297</v>
      </c>
      <c r="J31" s="122" t="s">
        <v>367</v>
      </c>
    </row>
    <row r="32" ht="52.5" customHeight="1" outlineLevel="1" spans="1:10">
      <c r="A32" s="122" t="s">
        <v>263</v>
      </c>
      <c r="B32" s="122" t="s">
        <v>368</v>
      </c>
      <c r="C32" s="122" t="s">
        <v>291</v>
      </c>
      <c r="D32" s="122" t="s">
        <v>292</v>
      </c>
      <c r="E32" s="122" t="s">
        <v>369</v>
      </c>
      <c r="F32" s="122" t="s">
        <v>294</v>
      </c>
      <c r="G32" s="121" t="s">
        <v>69</v>
      </c>
      <c r="H32" s="121" t="s">
        <v>354</v>
      </c>
      <c r="I32" s="122" t="s">
        <v>297</v>
      </c>
      <c r="J32" s="122" t="s">
        <v>370</v>
      </c>
    </row>
    <row r="33" ht="52.5" customHeight="1" outlineLevel="1" spans="1:10">
      <c r="A33" s="122" t="s">
        <v>263</v>
      </c>
      <c r="B33" s="122" t="s">
        <v>368</v>
      </c>
      <c r="C33" s="122" t="s">
        <v>291</v>
      </c>
      <c r="D33" s="122" t="s">
        <v>292</v>
      </c>
      <c r="E33" s="122" t="s">
        <v>371</v>
      </c>
      <c r="F33" s="122" t="s">
        <v>294</v>
      </c>
      <c r="G33" s="121" t="s">
        <v>362</v>
      </c>
      <c r="H33" s="121" t="s">
        <v>315</v>
      </c>
      <c r="I33" s="122" t="s">
        <v>297</v>
      </c>
      <c r="J33" s="122" t="s">
        <v>372</v>
      </c>
    </row>
    <row r="34" ht="52.5" customHeight="1" outlineLevel="1" spans="1:10">
      <c r="A34" s="122" t="s">
        <v>263</v>
      </c>
      <c r="B34" s="122" t="s">
        <v>368</v>
      </c>
      <c r="C34" s="122" t="s">
        <v>291</v>
      </c>
      <c r="D34" s="122" t="s">
        <v>360</v>
      </c>
      <c r="E34" s="122" t="s">
        <v>373</v>
      </c>
      <c r="F34" s="122" t="s">
        <v>294</v>
      </c>
      <c r="G34" s="121" t="s">
        <v>319</v>
      </c>
      <c r="H34" s="121" t="s">
        <v>315</v>
      </c>
      <c r="I34" s="122" t="s">
        <v>297</v>
      </c>
      <c r="J34" s="122" t="s">
        <v>374</v>
      </c>
    </row>
    <row r="35" ht="52.5" customHeight="1" outlineLevel="1" spans="1:10">
      <c r="A35" s="122" t="s">
        <v>263</v>
      </c>
      <c r="B35" s="122" t="s">
        <v>368</v>
      </c>
      <c r="C35" s="122" t="s">
        <v>302</v>
      </c>
      <c r="D35" s="122" t="s">
        <v>303</v>
      </c>
      <c r="E35" s="122" t="s">
        <v>375</v>
      </c>
      <c r="F35" s="122" t="s">
        <v>305</v>
      </c>
      <c r="G35" s="121" t="s">
        <v>306</v>
      </c>
      <c r="H35" s="121" t="s">
        <v>307</v>
      </c>
      <c r="I35" s="122" t="s">
        <v>308</v>
      </c>
      <c r="J35" s="122" t="s">
        <v>376</v>
      </c>
    </row>
    <row r="36" ht="52.5" customHeight="1" outlineLevel="1" spans="1:10">
      <c r="A36" s="122" t="s">
        <v>263</v>
      </c>
      <c r="B36" s="122" t="s">
        <v>368</v>
      </c>
      <c r="C36" s="122" t="s">
        <v>317</v>
      </c>
      <c r="D36" s="122" t="s">
        <v>318</v>
      </c>
      <c r="E36" s="122" t="s">
        <v>377</v>
      </c>
      <c r="F36" s="122" t="s">
        <v>294</v>
      </c>
      <c r="G36" s="121" t="s">
        <v>362</v>
      </c>
      <c r="H36" s="121" t="s">
        <v>315</v>
      </c>
      <c r="I36" s="122" t="s">
        <v>297</v>
      </c>
      <c r="J36" s="122" t="s">
        <v>378</v>
      </c>
    </row>
    <row r="37" ht="52.5" customHeight="1" outlineLevel="1" spans="1:10">
      <c r="A37" s="122" t="s">
        <v>270</v>
      </c>
      <c r="B37" s="122" t="s">
        <v>379</v>
      </c>
      <c r="C37" s="122" t="s">
        <v>291</v>
      </c>
      <c r="D37" s="122" t="s">
        <v>292</v>
      </c>
      <c r="E37" s="122" t="s">
        <v>380</v>
      </c>
      <c r="F37" s="122" t="s">
        <v>294</v>
      </c>
      <c r="G37" s="121" t="s">
        <v>381</v>
      </c>
      <c r="H37" s="121" t="s">
        <v>346</v>
      </c>
      <c r="I37" s="122" t="s">
        <v>297</v>
      </c>
      <c r="J37" s="122" t="s">
        <v>382</v>
      </c>
    </row>
    <row r="38" ht="52.5" customHeight="1" outlineLevel="1" spans="1:10">
      <c r="A38" s="122" t="s">
        <v>270</v>
      </c>
      <c r="B38" s="122" t="s">
        <v>379</v>
      </c>
      <c r="C38" s="122" t="s">
        <v>291</v>
      </c>
      <c r="D38" s="122" t="s">
        <v>292</v>
      </c>
      <c r="E38" s="122" t="s">
        <v>383</v>
      </c>
      <c r="F38" s="122" t="s">
        <v>294</v>
      </c>
      <c r="G38" s="121" t="s">
        <v>295</v>
      </c>
      <c r="H38" s="121" t="s">
        <v>384</v>
      </c>
      <c r="I38" s="122" t="s">
        <v>297</v>
      </c>
      <c r="J38" s="122" t="s">
        <v>385</v>
      </c>
    </row>
    <row r="39" ht="52.5" customHeight="1" outlineLevel="1" spans="1:10">
      <c r="A39" s="122" t="s">
        <v>270</v>
      </c>
      <c r="B39" s="122" t="s">
        <v>379</v>
      </c>
      <c r="C39" s="122" t="s">
        <v>291</v>
      </c>
      <c r="D39" s="122" t="s">
        <v>292</v>
      </c>
      <c r="E39" s="122" t="s">
        <v>386</v>
      </c>
      <c r="F39" s="122" t="s">
        <v>294</v>
      </c>
      <c r="G39" s="121" t="s">
        <v>314</v>
      </c>
      <c r="H39" s="121" t="s">
        <v>327</v>
      </c>
      <c r="I39" s="122" t="s">
        <v>297</v>
      </c>
      <c r="J39" s="122" t="s">
        <v>387</v>
      </c>
    </row>
    <row r="40" ht="52.5" customHeight="1" outlineLevel="1" spans="1:10">
      <c r="A40" s="122" t="s">
        <v>270</v>
      </c>
      <c r="B40" s="122" t="s">
        <v>379</v>
      </c>
      <c r="C40" s="122" t="s">
        <v>302</v>
      </c>
      <c r="D40" s="122" t="s">
        <v>303</v>
      </c>
      <c r="E40" s="122" t="s">
        <v>388</v>
      </c>
      <c r="F40" s="122" t="s">
        <v>294</v>
      </c>
      <c r="G40" s="121" t="s">
        <v>362</v>
      </c>
      <c r="H40" s="121" t="s">
        <v>315</v>
      </c>
      <c r="I40" s="122" t="s">
        <v>297</v>
      </c>
      <c r="J40" s="122" t="s">
        <v>389</v>
      </c>
    </row>
    <row r="41" ht="52.5" customHeight="1" outlineLevel="1" spans="1:10">
      <c r="A41" s="122" t="s">
        <v>270</v>
      </c>
      <c r="B41" s="122" t="s">
        <v>379</v>
      </c>
      <c r="C41" s="122" t="s">
        <v>317</v>
      </c>
      <c r="D41" s="122" t="s">
        <v>318</v>
      </c>
      <c r="E41" s="122" t="s">
        <v>318</v>
      </c>
      <c r="F41" s="122" t="s">
        <v>294</v>
      </c>
      <c r="G41" s="121" t="s">
        <v>319</v>
      </c>
      <c r="H41" s="121" t="s">
        <v>315</v>
      </c>
      <c r="I41" s="122" t="s">
        <v>297</v>
      </c>
      <c r="J41" s="122" t="s">
        <v>320</v>
      </c>
    </row>
    <row r="42" ht="52.5" customHeight="1" outlineLevel="1" spans="1:10">
      <c r="A42" s="122" t="s">
        <v>253</v>
      </c>
      <c r="B42" s="122" t="s">
        <v>390</v>
      </c>
      <c r="C42" s="122" t="s">
        <v>291</v>
      </c>
      <c r="D42" s="122" t="s">
        <v>292</v>
      </c>
      <c r="E42" s="122" t="s">
        <v>391</v>
      </c>
      <c r="F42" s="122" t="s">
        <v>294</v>
      </c>
      <c r="G42" s="121" t="s">
        <v>295</v>
      </c>
      <c r="H42" s="121" t="s">
        <v>384</v>
      </c>
      <c r="I42" s="122" t="s">
        <v>297</v>
      </c>
      <c r="J42" s="122" t="s">
        <v>392</v>
      </c>
    </row>
    <row r="43" ht="52.5" customHeight="1" outlineLevel="1" spans="1:10">
      <c r="A43" s="122" t="s">
        <v>253</v>
      </c>
      <c r="B43" s="122" t="s">
        <v>390</v>
      </c>
      <c r="C43" s="122" t="s">
        <v>291</v>
      </c>
      <c r="D43" s="122" t="s">
        <v>292</v>
      </c>
      <c r="E43" s="122" t="s">
        <v>393</v>
      </c>
      <c r="F43" s="122" t="s">
        <v>294</v>
      </c>
      <c r="G43" s="121" t="s">
        <v>295</v>
      </c>
      <c r="H43" s="121" t="s">
        <v>300</v>
      </c>
      <c r="I43" s="122" t="s">
        <v>297</v>
      </c>
      <c r="J43" s="122" t="s">
        <v>394</v>
      </c>
    </row>
    <row r="44" ht="52.5" customHeight="1" outlineLevel="1" spans="1:10">
      <c r="A44" s="122" t="s">
        <v>253</v>
      </c>
      <c r="B44" s="122" t="s">
        <v>390</v>
      </c>
      <c r="C44" s="122" t="s">
        <v>302</v>
      </c>
      <c r="D44" s="122" t="s">
        <v>303</v>
      </c>
      <c r="E44" s="122" t="s">
        <v>395</v>
      </c>
      <c r="F44" s="122" t="s">
        <v>294</v>
      </c>
      <c r="G44" s="121" t="s">
        <v>60</v>
      </c>
      <c r="H44" s="121" t="s">
        <v>354</v>
      </c>
      <c r="I44" s="122" t="s">
        <v>297</v>
      </c>
      <c r="J44" s="122" t="s">
        <v>396</v>
      </c>
    </row>
    <row r="45" ht="52.5" customHeight="1" outlineLevel="1" spans="1:10">
      <c r="A45" s="122" t="s">
        <v>253</v>
      </c>
      <c r="B45" s="122" t="s">
        <v>390</v>
      </c>
      <c r="C45" s="122" t="s">
        <v>302</v>
      </c>
      <c r="D45" s="122" t="s">
        <v>303</v>
      </c>
      <c r="E45" s="122" t="s">
        <v>397</v>
      </c>
      <c r="F45" s="122" t="s">
        <v>294</v>
      </c>
      <c r="G45" s="121" t="s">
        <v>398</v>
      </c>
      <c r="H45" s="121" t="s">
        <v>354</v>
      </c>
      <c r="I45" s="122" t="s">
        <v>297</v>
      </c>
      <c r="J45" s="122" t="s">
        <v>399</v>
      </c>
    </row>
    <row r="46" ht="52.5" customHeight="1" outlineLevel="1" spans="1:10">
      <c r="A46" s="122" t="s">
        <v>253</v>
      </c>
      <c r="B46" s="122" t="s">
        <v>390</v>
      </c>
      <c r="C46" s="122" t="s">
        <v>302</v>
      </c>
      <c r="D46" s="122" t="s">
        <v>312</v>
      </c>
      <c r="E46" s="122" t="s">
        <v>400</v>
      </c>
      <c r="F46" s="122" t="s">
        <v>305</v>
      </c>
      <c r="G46" s="121" t="s">
        <v>314</v>
      </c>
      <c r="H46" s="121" t="s">
        <v>315</v>
      </c>
      <c r="I46" s="122" t="s">
        <v>297</v>
      </c>
      <c r="J46" s="122" t="s">
        <v>401</v>
      </c>
    </row>
    <row r="47" ht="52.5" customHeight="1" outlineLevel="1" spans="1:10">
      <c r="A47" s="122" t="s">
        <v>253</v>
      </c>
      <c r="B47" s="122" t="s">
        <v>390</v>
      </c>
      <c r="C47" s="122" t="s">
        <v>317</v>
      </c>
      <c r="D47" s="122" t="s">
        <v>318</v>
      </c>
      <c r="E47" s="122" t="s">
        <v>318</v>
      </c>
      <c r="F47" s="122" t="s">
        <v>294</v>
      </c>
      <c r="G47" s="121" t="s">
        <v>319</v>
      </c>
      <c r="H47" s="121" t="s">
        <v>315</v>
      </c>
      <c r="I47" s="122" t="s">
        <v>297</v>
      </c>
      <c r="J47" s="122" t="s">
        <v>320</v>
      </c>
    </row>
  </sheetData>
  <mergeCells count="16">
    <mergeCell ref="A2:J2"/>
    <mergeCell ref="A3:E3"/>
    <mergeCell ref="A7:A12"/>
    <mergeCell ref="A13:A17"/>
    <mergeCell ref="A18:A25"/>
    <mergeCell ref="A26:A31"/>
    <mergeCell ref="A32:A36"/>
    <mergeCell ref="A37:A41"/>
    <mergeCell ref="A42:A47"/>
    <mergeCell ref="B7:B12"/>
    <mergeCell ref="B13:B17"/>
    <mergeCell ref="B18:B25"/>
    <mergeCell ref="B26:B31"/>
    <mergeCell ref="B32:B36"/>
    <mergeCell ref="B37:B41"/>
    <mergeCell ref="B42:B4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王广毕</cp:lastModifiedBy>
  <dcterms:created xsi:type="dcterms:W3CDTF">2025-03-12T02:00:00Z</dcterms:created>
  <dcterms:modified xsi:type="dcterms:W3CDTF">2025-08-19T07:07:24Z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5E236801BA2C4AD293C4E252CCDDC3DD_13</vt:lpwstr>
  </property>
  <property fmtid="{D5CDD505-2E9C-101B-9397-08002B2CF9AE}" pid="3" name="KSOProductBuildVer">
    <vt:lpwstr>2052-12.1.0.18912</vt:lpwstr>
  </property>
</Properties>
</file>