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8"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<sst xmlns="http://schemas.openxmlformats.org/spreadsheetml/2006/main" count="1692" uniqueCount="507">
  <si>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</si>
  <si>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</si>
  <si>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</si>
  <si>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</si>
  <si>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</si>
  <si>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</si>
  <si>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</si>
  <si>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</si>
  <si>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</si>
  <si>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</si>
  <si>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</si>
  <si>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</si>
  <si>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</si>
  <si>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</si>
  <si>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</si>
  <si>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</si>
  <si>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</si>
  <si>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</si>
  <si>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</si>
  <si>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</si>
  <si>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</si>
  <si>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</si>
  <si>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</si>
  <si>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</si>
  <si>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</si>
  <si>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</si>
  <si>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</si>
  <si>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</si>
  <si>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</si>
  <si>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</si>
  <si>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</si>
  <si>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</si>
  <si>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</si>
  <si>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</si>
  <si>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</si>
  <si>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</si>
  <si>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</si>
  <si>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</si>
  <si>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</si>
  <si>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</si>
  <si>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</si>
  <si>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</si>
  <si>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</si>
  <si>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</si>
  <si>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</si>
  <si>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125004</t>
  </si>
  <si>
    <t>德宏傣族景颇族自治州甘蔗科学研究所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</si>
  <si>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</si>
  <si>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</si>
  <si>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</si>
  <si>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</si>
  <si>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</si>
  <si>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</si>
  <si>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</si>
  <si>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</si>
  <si>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</si>
  <si>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</si>
  <si>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</si>
  <si>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</si>
  <si>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</si>
  <si>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</si>
  <si>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</si>
  <si>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</si>
  <si>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</si>
  <si>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</si>
  <si>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</si>
  <si>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</si>
  <si>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</si>
  <si>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</si>
  <si>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</si>
  <si>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</si>
  <si>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</si>
  <si>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</si>
  <si>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</si>
  <si>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206</t>
  </si>
  <si>
    <t>科学技术支出</t>
  </si>
  <si>
    <t>20602</t>
  </si>
  <si>
    <t>基础研究</t>
  </si>
  <si>
    <t>2060201</t>
  </si>
  <si>
    <t>机构运行</t>
  </si>
  <si>
    <t>20603</t>
  </si>
  <si>
    <t>应用研究</t>
  </si>
  <si>
    <t>2060302</t>
  </si>
  <si>
    <t>社会公益研究</t>
  </si>
  <si>
    <t>2060399</t>
  </si>
  <si>
    <t>其他应用研究支出</t>
  </si>
  <si>
    <t>20604</t>
  </si>
  <si>
    <t>技术研究与开发</t>
  </si>
  <si>
    <t>2060404</t>
  </si>
  <si>
    <t>科技成果转化与扩散</t>
  </si>
  <si>
    <t>2060499</t>
  </si>
  <si>
    <t>其他技术研究与开发支出</t>
  </si>
  <si>
    <t>20608</t>
  </si>
  <si>
    <t>科技交流与合作</t>
  </si>
  <si>
    <t>2060899</t>
  </si>
  <si>
    <t>其他科技交流与合作支出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</si>
  <si>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</si>
  <si>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</si>
  <si>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</si>
  <si>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</si>
  <si>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</si>
  <si>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</si>
  <si>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</si>
  <si>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</si>
  <si>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</si>
  <si>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</si>
  <si>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</si>
  <si>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</si>
  <si>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</si>
  <si>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</si>
  <si>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</si>
  <si>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</si>
  <si>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</si>
  <si>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</si>
  <si>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</si>
  <si>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</si>
  <si>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</si>
  <si>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</si>
  <si>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</si>
  <si>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</si>
  <si>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</si>
  <si>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</si>
  <si>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</si>
  <si>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</si>
  <si>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</si>
  <si>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</si>
  <si>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</si>
  <si>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</si>
  <si>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</si>
  <si>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</si>
  <si>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</si>
  <si>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</si>
  <si>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</si>
  <si>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</si>
  <si>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</si>
  <si>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</si>
  <si>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</si>
  <si>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</si>
  <si>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</si>
  <si>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</si>
  <si>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</si>
  <si>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</si>
  <si>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</si>
  <si>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</si>
  <si>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</si>
  <si>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</si>
  <si>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</si>
  <si>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</si>
  <si>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</si>
  <si>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</si>
  <si>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</si>
  <si>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</si>
  <si>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</si>
  <si>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</si>
  <si>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</si>
  <si>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</si>
  <si>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</si>
  <si>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</si>
  <si>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</si>
  <si>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</si>
  <si>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</si>
  <si>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</si>
  <si>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</si>
  <si>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</si>
  <si>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</si>
  <si>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</si>
  <si>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</si>
  <si>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</si>
  <si>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</si>
  <si>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</si>
  <si>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</si>
  <si>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</si>
  <si>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</si>
  <si>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</si>
  <si>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</si>
  <si>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</si>
  <si>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</si>
  <si>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</si>
  <si>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</si>
  <si>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</si>
  <si>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</si>
  <si>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</si>
  <si>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</si>
  <si>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</si>
  <si>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</si>
  <si>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</si>
  <si>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</si>
  <si>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</si>
  <si>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</si>
  <si>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</si>
  <si>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</si>
  <si>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</si>
  <si>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</si>
  <si>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</si>
  <si>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</si>
  <si>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</si>
  <si>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</si>
  <si>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</si>
  <si>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</si>
  <si>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</si>
  <si>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</si>
  <si>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</si>
  <si>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</si>
  <si>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</si>
  <si>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533100210000000003048</t>
  </si>
  <si>
    <t>事业人员支出工资</t>
  </si>
  <si>
    <t>30101</t>
  </si>
  <si>
    <t>基本工资</t>
  </si>
  <si>
    <t>30102</t>
  </si>
  <si>
    <t>津贴补贴</t>
  </si>
  <si>
    <t>30107</t>
  </si>
  <si>
    <t>绩效工资</t>
  </si>
  <si>
    <t>533100231100001453375</t>
  </si>
  <si>
    <t>绩效奖励事业</t>
  </si>
  <si>
    <t>533100210000000003049</t>
  </si>
  <si>
    <t>社会保障缴费</t>
  </si>
  <si>
    <t>30108</t>
  </si>
  <si>
    <t>机关事业单位基本养老保险缴费</t>
  </si>
  <si>
    <t>30110</t>
  </si>
  <si>
    <t>职工基本医疗保险缴费</t>
  </si>
  <si>
    <t>533100231100001081897</t>
  </si>
  <si>
    <t>退休公务员医疗费</t>
  </si>
  <si>
    <t>30111</t>
  </si>
  <si>
    <t>公务员医疗补助缴费</t>
  </si>
  <si>
    <t>30112</t>
  </si>
  <si>
    <t>其他社会保障缴费</t>
  </si>
  <si>
    <t>533100210000000003050</t>
  </si>
  <si>
    <t>30113</t>
  </si>
  <si>
    <t>533100221100000336040</t>
  </si>
  <si>
    <t>公用经费安排的工会经费</t>
  </si>
  <si>
    <t>30228</t>
  </si>
  <si>
    <t>工会经费</t>
  </si>
  <si>
    <t>533100221100000336039</t>
  </si>
  <si>
    <t>公用经费安排的公务接待费</t>
  </si>
  <si>
    <t>30217</t>
  </si>
  <si>
    <t>533100221100000336038</t>
  </si>
  <si>
    <t>公用经费安排的公车购置及运维费</t>
  </si>
  <si>
    <t>30231</t>
  </si>
  <si>
    <t>公务用车运行维护费</t>
  </si>
  <si>
    <t>533100210000000003054</t>
  </si>
  <si>
    <t>一般公用经费</t>
  </si>
  <si>
    <t>30201</t>
  </si>
  <si>
    <t>办公费</t>
  </si>
  <si>
    <t>30211</t>
  </si>
  <si>
    <t>差旅费</t>
  </si>
  <si>
    <t>533100210000000003053</t>
  </si>
  <si>
    <t>退休公用经费</t>
  </si>
  <si>
    <t>533100210000000003051</t>
  </si>
  <si>
    <t>机关事业单位职工遗属生活补助</t>
  </si>
  <si>
    <t>30305</t>
  </si>
  <si>
    <t>生活补助</t>
  </si>
  <si>
    <t>533100221100000336057</t>
  </si>
  <si>
    <t>乡镇补贴</t>
  </si>
  <si>
    <t>预算05-1表</t>
  </si>
  <si>
    <t>2025年部门项目支出预算表</t>
  </si>
  <si>
    <t>项目分类</t>
  </si>
  <si>
    <t>项目单位</t>
  </si>
  <si>
    <t>经济科目编码</t>
  </si>
  <si>
    <t>经济科目名称</t>
  </si>
  <si>
    <t>本年拨款</t>
  </si>
  <si>
    <t>其中：本次下达</t>
  </si>
  <si>
    <t>单位资金安排2024年科技特派员项目经费</t>
  </si>
  <si>
    <t>事业发展类</t>
  </si>
  <si>
    <t>533100241100002097567</t>
  </si>
  <si>
    <t>30202</t>
  </si>
  <si>
    <t>印刷费</t>
  </si>
  <si>
    <t>30216</t>
  </si>
  <si>
    <t>培训费</t>
  </si>
  <si>
    <t>30218</t>
  </si>
  <si>
    <t>专用材料费</t>
  </si>
  <si>
    <t>单位资金安排德宏州邓军专家工作站、创新人才、产业拔尖人才项目经费</t>
  </si>
  <si>
    <t>533100251100003734972</t>
  </si>
  <si>
    <t>30226</t>
  </si>
  <si>
    <t>劳务费</t>
  </si>
  <si>
    <t>30227</t>
  </si>
  <si>
    <t>委托业务费</t>
  </si>
  <si>
    <t>30299</t>
  </si>
  <si>
    <t>其他商品和服务支出</t>
  </si>
  <si>
    <t>单位资金安排甘蔗技术综合服务项目专项经费</t>
  </si>
  <si>
    <t>533100251100003734884</t>
  </si>
  <si>
    <t>单位资金安排甘蔗抗病性产量宜机收等性状的表型鉴定与综合评价项目经费</t>
  </si>
  <si>
    <t>533100251100003739267</t>
  </si>
  <si>
    <t>单位资金安排甘蔗科研副产物项目经费</t>
  </si>
  <si>
    <t>533100251100003734921</t>
  </si>
  <si>
    <t>30213</t>
  </si>
  <si>
    <t>维修（护）费</t>
  </si>
  <si>
    <t>30902</t>
  </si>
  <si>
    <t>办公设备购置</t>
  </si>
  <si>
    <t>单位资金安排甘蔗全程机械化科研试验项目经费</t>
  </si>
  <si>
    <t>533100231100002021868</t>
  </si>
  <si>
    <t>单位资金安排甘蔗生产农机农艺融合关键技术集成与应用项目专项经费</t>
  </si>
  <si>
    <t>533100251100003734941</t>
  </si>
  <si>
    <t>单位资金安排广西大学甘蔗表型鉴定圃抗病试验项目资金</t>
  </si>
  <si>
    <t>533100241100002971187</t>
  </si>
  <si>
    <t>单位资金安排国家糖料产业技术体系项目专项资金</t>
  </si>
  <si>
    <t>533100210000000005015</t>
  </si>
  <si>
    <t>单位资金安排建设陇川乡村科技创新示范县项目专项经费</t>
  </si>
  <si>
    <t>533100251100003734956</t>
  </si>
  <si>
    <t>单位资金安排山地甘蔗智能农机设备研发项目经费</t>
  </si>
  <si>
    <t>533100251100003734251</t>
  </si>
  <si>
    <t>单位资金安排突破性甘蔗新品种选育专项资金</t>
  </si>
  <si>
    <t>533100210000000005335</t>
  </si>
  <si>
    <t>预算05-2表</t>
  </si>
  <si>
    <t>单位名称、项目名称</t>
  </si>
  <si>
    <t>项目年度绩效目标</t>
  </si>
  <si>
    <t>一级指标</t>
  </si>
  <si>
    <t>二级指标</t>
  </si>
  <si>
    <t>三级指标</t>
  </si>
  <si>
    <t>指标性质</t>
  </si>
  <si>
    <t>指标值</t>
  </si>
  <si>
    <t>度量单位</t>
  </si>
  <si>
    <t>指标属性</t>
  </si>
  <si>
    <t>指标内容</t>
  </si>
  <si>
    <t>完成国家糖料体系，德宏综合试验站2024年各项目标任务，促进德宏蔗糖产业持续健康发展,甘蔗机械化收获技术模式研究应用及全程机械化配套技术示范应用，降低甘蔗生产劳动强度，减少生产用工，提高蔗农种蔗积极性，促进蔗农增收，企业增效、财政增税，从而推动甘蔗机械化进程，促进德宏蔗糖产业高质量发展具有重要意义。</t>
  </si>
  <si>
    <t>产出指标</t>
  </si>
  <si>
    <t>数量指标</t>
  </si>
  <si>
    <t>科技成果推广应用情况</t>
  </si>
  <si>
    <t>&gt;=</t>
  </si>
  <si>
    <t>20000</t>
  </si>
  <si>
    <t>亩</t>
  </si>
  <si>
    <t>定量指标</t>
  </si>
  <si>
    <t>反映科技成果推广情况</t>
  </si>
  <si>
    <t>质量指标</t>
  </si>
  <si>
    <t>服务指导覆盖率</t>
  </si>
  <si>
    <t>100</t>
  </si>
  <si>
    <t>%</t>
  </si>
  <si>
    <t>反映服务指导覆盖率情况</t>
  </si>
  <si>
    <t>效益指标</t>
  </si>
  <si>
    <t>社会效益</t>
  </si>
  <si>
    <t>提升甘蔗种植技术</t>
  </si>
  <si>
    <t>=</t>
  </si>
  <si>
    <t>有效</t>
  </si>
  <si>
    <t>是/否</t>
  </si>
  <si>
    <t>定性指标</t>
  </si>
  <si>
    <t>反映甘蔗种植技术情况</t>
  </si>
  <si>
    <t>满意度指标</t>
  </si>
  <si>
    <t>服务对象满意度</t>
  </si>
  <si>
    <t>蔗农满意度</t>
  </si>
  <si>
    <t>90</t>
  </si>
  <si>
    <t>反映蔗农满意度情况</t>
  </si>
  <si>
    <t>围绕甘蔗耕种管收等关键环节开展甘蔗机械化生产技术与农机装备的研发并进行试验示范。</t>
  </si>
  <si>
    <t>时效指标</t>
  </si>
  <si>
    <t>按项目合同书进度完成率</t>
  </si>
  <si>
    <t>反映合同书完成进度</t>
  </si>
  <si>
    <t>经济效益</t>
  </si>
  <si>
    <t>蔗农增收糖企增效</t>
  </si>
  <si>
    <t>反映蔗农糖企增产增效情况</t>
  </si>
  <si>
    <t>受益对象满意度</t>
  </si>
  <si>
    <t>95</t>
  </si>
  <si>
    <t>反映受益对象满意度情况</t>
  </si>
  <si>
    <t>根据项目方案完成相关任务</t>
  </si>
  <si>
    <t>甘蔗科技培训完成率</t>
  </si>
  <si>
    <t>反映开展技术培训情况。
技术培训完成率=（实际完成技术培训人数/计划完成技术培训人数）*100%</t>
  </si>
  <si>
    <t>蔗农及基层科技人员培养情况</t>
  </si>
  <si>
    <t>反映科技培训开展情况，提高受益人群的科技素质。</t>
  </si>
  <si>
    <t>参加培训人员满意度</t>
  </si>
  <si>
    <t>反映参加培训人员满意度</t>
  </si>
  <si>
    <t>根据方案完成相关任务</t>
  </si>
  <si>
    <t>完成项目任务实效性</t>
  </si>
  <si>
    <t>反映完成项目任务的及时性</t>
  </si>
  <si>
    <t>可持续影响</t>
  </si>
  <si>
    <t>可持续性影响</t>
  </si>
  <si>
    <t>反映项目的可持续性</t>
  </si>
  <si>
    <t>蔗农糖企满意度</t>
  </si>
  <si>
    <t>反映蔗农糖企满意度</t>
  </si>
  <si>
    <t>承当实施云南省甘蔗选育科研和良种配套技术进行技术指导，定制育种杂交组合，全面负责实施云南甘蔗分区育种陇川试点的“杂种圃”（实生苗）、“选种圃”、“鉴定圃”、“品种比较圃”、多年多点区域化试验以及新品种育繁示范等试验阶段的各项研究工作。利用蔗区全程机械化作业的优势，对前期选育出的综合性状表现优良的甘蔗新品种（系）开展全程机械化作业试验（机收环节尤其重要），为培育宜机收甘蔗新品种提供科学依据，同时对表现优良的甘蔗新品种进行繁育示范。育成突破性甘蔗品种1个在陇川蔗区推广应用，育成甘蔗新品系5-6个在所内进行展示示范，示范面积达50亩。</t>
  </si>
  <si>
    <t>甘蔗分区育种陇川试点亩数</t>
  </si>
  <si>
    <t>50</t>
  </si>
  <si>
    <t>反映甘蔗分区育种陇川试点亩数情况</t>
  </si>
  <si>
    <t>任务完成及时率</t>
  </si>
  <si>
    <t>反映任务完成及时率情况</t>
  </si>
  <si>
    <t>增加工农业收入</t>
  </si>
  <si>
    <t>70</t>
  </si>
  <si>
    <t>万元</t>
  </si>
  <si>
    <t>反映增加工农业收入情况</t>
  </si>
  <si>
    <t>根据当年方案，完成相关任务</t>
  </si>
  <si>
    <t>甘蔗产量增加</t>
  </si>
  <si>
    <t>反映甘蔗产量增减情况</t>
  </si>
  <si>
    <t>提高水肥利用率</t>
  </si>
  <si>
    <t>反映水肥利用率的高低</t>
  </si>
  <si>
    <t>反映参加培训人员的满意度</t>
  </si>
  <si>
    <t>为在云南省德宏蔗区开展以甘蔗新品种为基础的甘蔗表型鉴定圃（德宏）科研试验，研发甘蔗品种（材料）在不同区域的种性表现，提高产业竞争力，甲方特委托乙方按照甘蔗表型鉴定圃（德宏）科研试验方案及要求进行相关试验布置</t>
  </si>
  <si>
    <t>制定标准数</t>
  </si>
  <si>
    <t>甘蔗表型鉴定圃科研试验1项</t>
  </si>
  <si>
    <t>项</t>
  </si>
  <si>
    <t>反映部门制订国际、国内、行业、地方、企业标准情况。</t>
  </si>
  <si>
    <t>人才培养数</t>
  </si>
  <si>
    <t>人</t>
  </si>
  <si>
    <t>科研成果总体满意度</t>
  </si>
  <si>
    <t>反映服务对象对科技研发工作整体满意度。
服务对象满意度=（对科研成果整体满意的人数/问卷调查人数）*100%。</t>
  </si>
  <si>
    <t xml:space="preserve">    以技术服务、技术培训、技术指导、技术咨询等形式，从品种、栽培、植保等方面对企业通过技术支撑。</t>
  </si>
  <si>
    <t>提供服务及时率</t>
  </si>
  <si>
    <t>反映提供服务及时率</t>
  </si>
  <si>
    <t>反映蔗农糖企增效情况</t>
  </si>
  <si>
    <t>蔗农糖企对提供服务的满意度</t>
  </si>
  <si>
    <t>反映蔗农糖企对提供服务的满意度</t>
  </si>
  <si>
    <t>根据实际需求开展相关试验</t>
  </si>
  <si>
    <t>试验实施及时率</t>
  </si>
  <si>
    <t>反映试验实施及时率</t>
  </si>
  <si>
    <t>试验项目延续性</t>
  </si>
  <si>
    <t>反映项目可延续性</t>
  </si>
  <si>
    <t>蔗农对研究成果应用的满意度</t>
  </si>
  <si>
    <t>反映蔗农对研究成果应用的满意度</t>
  </si>
  <si>
    <t>根据试验方案，完成相关任务</t>
  </si>
  <si>
    <t>产量增加</t>
  </si>
  <si>
    <t>反映产量增加情况</t>
  </si>
  <si>
    <t>反映经济性状情况</t>
  </si>
  <si>
    <t>对参加培训人员的满意度</t>
  </si>
  <si>
    <t>反映参加培训人员的满意度情况</t>
  </si>
  <si>
    <t>推广甘蔗新品种柳城05-136、桂糖42号、云蔗08-1609、云蔗05-51，4个主栽品种，开展全程机械化作业条件和传统人工种植、管理、进行甘蔗生长特性、土壤理化性状、微生物变化、地下根系以及宿根地下芽的变化试验，形成甘蔗全程机械化作业的适宜种植技术和管理技术，为甘蔗机械化应用提供支撑。</t>
  </si>
  <si>
    <t>开展研究项目数</t>
  </si>
  <si>
    <t>个</t>
  </si>
  <si>
    <t>反映开展甘蔗相关研究的项目数。</t>
  </si>
  <si>
    <t>项目研究完成及时率</t>
  </si>
  <si>
    <t>&gt;</t>
  </si>
  <si>
    <t>反映项目研究完成的及时情况。
项目研究完成及时率=完成及时项目数/计划项目数*100%</t>
  </si>
  <si>
    <t>研究成果应用率</t>
  </si>
  <si>
    <t>反映新技术推广情况</t>
  </si>
  <si>
    <t>推广种植农户满意度</t>
  </si>
  <si>
    <t>反映适宜种植技术和管理技术推广情况</t>
  </si>
  <si>
    <t>到服务区域开展新品种、新技术的指导服务及科技培训，科技特派员5人，技术培训500人次。</t>
  </si>
  <si>
    <t>开展技术培训场次</t>
  </si>
  <si>
    <t>次</t>
  </si>
  <si>
    <t>反映开展技术培训情况</t>
  </si>
  <si>
    <t>培训人数</t>
  </si>
  <si>
    <t>500</t>
  </si>
  <si>
    <t>反映培训人数</t>
  </si>
  <si>
    <t>培训参与率</t>
  </si>
  <si>
    <t>98</t>
  </si>
  <si>
    <t>反映培训参与率情况</t>
  </si>
  <si>
    <t>推广新技术项数</t>
  </si>
  <si>
    <t>反映完成新品种、新技术推广情况</t>
  </si>
  <si>
    <t>培训完成及时率</t>
  </si>
  <si>
    <t>反映培训完成率情况</t>
  </si>
  <si>
    <t>种蔗收益增长率</t>
  </si>
  <si>
    <t>85</t>
  </si>
  <si>
    <t>反映种蔗收益增长率情况</t>
  </si>
  <si>
    <t>提高蔗农种植技术</t>
  </si>
  <si>
    <t>年</t>
  </si>
  <si>
    <t>反映提高蔗农种植技术情况</t>
  </si>
  <si>
    <t>预算06表</t>
  </si>
  <si>
    <t>政府性基金预算支出预算表</t>
  </si>
  <si>
    <t>单位名称：德宏傣族景颇族自治州残疾人联合会</t>
  </si>
  <si>
    <t>本年政府性基金预算支出</t>
  </si>
  <si>
    <t>合  计</t>
  </si>
  <si>
    <t>本单位本年度无此项预算</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</si>
  <si>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</si>
  <si>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</si>
  <si>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</si>
  <si>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</si>
  <si>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</si>
  <si>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</si>
  <si>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</si>
  <si>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</si>
  <si>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</si>
  <si>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</si>
  <si>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</si>
  <si>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</si>
  <si>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购买打印机</t>
  </si>
  <si>
    <t>A4彩色打印机</t>
  </si>
  <si>
    <t>台</t>
  </si>
  <si>
    <t>购买打印纸</t>
  </si>
  <si>
    <t>纸制品</t>
  </si>
  <si>
    <t>件</t>
  </si>
  <si>
    <t>公用经费购买车辆燃油</t>
  </si>
  <si>
    <t>车辆加油、添加燃料服务</t>
  </si>
  <si>
    <t>毫升</t>
  </si>
  <si>
    <t>购买云NLA010车辆保险</t>
  </si>
  <si>
    <t>机动车保险服务</t>
  </si>
  <si>
    <t>辆</t>
  </si>
  <si>
    <t>购买云NLT700车辆保险</t>
  </si>
  <si>
    <t>2025年甘蔗全程机械化试验购买车辆燃油</t>
  </si>
  <si>
    <t>2025年科技特派员车辆燃油购买</t>
  </si>
  <si>
    <t>汽油</t>
  </si>
  <si>
    <t>山地甘蔗智能农机设备研发项目购买车辆燃油</t>
  </si>
  <si>
    <t>甘蔗技术综合服务项目购买车辆维修及保养</t>
  </si>
  <si>
    <t>车辆维修和保养服务</t>
  </si>
  <si>
    <t>甘蔗科研副产物项目购买车辆燃油</t>
  </si>
  <si>
    <t>甘蔗科研副产物项目购买电脑</t>
  </si>
  <si>
    <t>台式计算机</t>
  </si>
  <si>
    <t>甘蔗抗病性产量宜机收等性状的表型鉴定与综合评价项目车辆燃油购买</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</si>
  <si>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</si>
  <si>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</si>
  <si>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</si>
  <si>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</si>
  <si>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</si>
  <si>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</si>
  <si>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</si>
  <si>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</si>
  <si>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</si>
  <si>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</si>
  <si>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</si>
  <si>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</si>
  <si>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</si>
  <si>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</si>
  <si>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</si>
  <si>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</si>
  <si>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</si>
  <si>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</si>
  <si>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</si>
  <si>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</si>
  <si>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</si>
  <si>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</si>
  <si>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</si>
  <si>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</si>
  <si>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</si>
  <si>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
  </si>
</sst>
</file>

<file path=xl/styles.xml><?xml version="1.0" encoding="utf-8"?>
<styleSheet xmlns="http://schemas.openxmlformats.org/spreadsheetml/2006/main">
  <numFmts count="9">
    <numFmt numFmtId="176" formatCode="#,##0;\-#,##0;;@"/>
    <numFmt numFmtId="177" formatCode="yyyy\-mm\-dd\ hh:mm:ss"/>
    <numFmt numFmtId="42" formatCode="_ &quot;￥&quot;* #,##0_ ;_ &quot;￥&quot;* \-#,##0_ ;_ &quot;￥&quot;* &quot;-&quot;_ ;_ @_ "/>
    <numFmt numFmtId="178" formatCode="yyyy\-mm\-dd"/>
    <numFmt numFmtId="44" formatCode="_ &quot;￥&quot;* #,##0.00_ ;_ &quot;￥&quot;* \-#,##0.00_ ;_ &quot;￥&quot;* &quot;-&quot;??_ ;_ @_ "/>
    <numFmt numFmtId="41" formatCode="_ * #,##0_ ;_ * \-#,##0_ ;_ * &quot;-&quot;_ ;_ @_ "/>
    <numFmt numFmtId="43" formatCode="_ * #,##0.00_ ;_ * \-#,##0.00_ ;_ * &quot;-&quot;??_ ;_ @_ "/>
    <numFmt numFmtId="179" formatCode="hh:mm:ss"/>
    <numFmt numFmtId="180" formatCode="#,##0.00;\-#,##0.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1"/>
      <color rgb="FF000000"/>
      <name val="宋体"/>
      <charset val="134"/>
      <scheme val="minor"/>
    </font>
    <font>
      <sz val="16"/>
      <color rgb="FF000000"/>
      <name val="方正仿宋_GBK"/>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s>
  <fills count="33">
    <fill>
      <patternFill patternType="none"/>
    </fill>
    <fill>
      <patternFill patternType="gray125"/>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top"/>
    </xf>
    <xf numFmtId="42" fontId="22" fillId="0" borderId="0" applyFont="0" applyFill="0" applyBorder="0" applyAlignment="0" applyProtection="0">
      <alignment vertical="center"/>
    </xf>
    <xf numFmtId="0" fontId="25" fillId="3" borderId="0" applyNumberFormat="0" applyBorder="0" applyAlignment="0" applyProtection="0">
      <alignment vertical="center"/>
    </xf>
    <xf numFmtId="0" fontId="27" fillId="5" borderId="14"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7" fontId="1" fillId="0" borderId="7">
      <alignment horizontal="right" vertical="center"/>
    </xf>
    <xf numFmtId="0" fontId="25" fillId="6" borderId="0" applyNumberFormat="0" applyBorder="0" applyAlignment="0" applyProtection="0">
      <alignment vertical="center"/>
    </xf>
    <xf numFmtId="0" fontId="30" fillId="8" borderId="0" applyNumberFormat="0" applyBorder="0" applyAlignment="0" applyProtection="0">
      <alignment vertical="center"/>
    </xf>
    <xf numFmtId="43" fontId="22" fillId="0" borderId="0" applyFont="0" applyFill="0" applyBorder="0" applyAlignment="0" applyProtection="0">
      <alignment vertical="center"/>
    </xf>
    <xf numFmtId="0" fontId="24" fillId="12" borderId="0" applyNumberFormat="0" applyBorder="0" applyAlignment="0" applyProtection="0">
      <alignment vertical="center"/>
    </xf>
    <xf numFmtId="0" fontId="31" fillId="0" borderId="0" applyNumberFormat="0" applyFill="0" applyBorder="0" applyAlignment="0" applyProtection="0">
      <alignment vertical="center"/>
    </xf>
    <xf numFmtId="9" fontId="22" fillId="0" borderId="0" applyFont="0" applyFill="0" applyBorder="0" applyAlignment="0" applyProtection="0">
      <alignment vertical="center"/>
    </xf>
    <xf numFmtId="178" fontId="1" fillId="0" borderId="7">
      <alignment horizontal="right" vertical="center"/>
    </xf>
    <xf numFmtId="0" fontId="32" fillId="0" borderId="0" applyNumberFormat="0" applyFill="0" applyBorder="0" applyAlignment="0" applyProtection="0">
      <alignment vertical="center"/>
    </xf>
    <xf numFmtId="0" fontId="22" fillId="14" borderId="17" applyNumberFormat="0" applyFont="0" applyAlignment="0" applyProtection="0">
      <alignment vertical="center"/>
    </xf>
    <xf numFmtId="0" fontId="24" fillId="16" borderId="0" applyNumberFormat="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19" applyNumberFormat="0" applyFill="0" applyAlignment="0" applyProtection="0">
      <alignment vertical="center"/>
    </xf>
    <xf numFmtId="0" fontId="40" fillId="0" borderId="19" applyNumberFormat="0" applyFill="0" applyAlignment="0" applyProtection="0">
      <alignment vertical="center"/>
    </xf>
    <xf numFmtId="0" fontId="24" fillId="2" borderId="0" applyNumberFormat="0" applyBorder="0" applyAlignment="0" applyProtection="0">
      <alignment vertical="center"/>
    </xf>
    <xf numFmtId="0" fontId="29" fillId="0" borderId="16" applyNumberFormat="0" applyFill="0" applyAlignment="0" applyProtection="0">
      <alignment vertical="center"/>
    </xf>
    <xf numFmtId="0" fontId="24" fillId="19" borderId="0" applyNumberFormat="0" applyBorder="0" applyAlignment="0" applyProtection="0">
      <alignment vertical="center"/>
    </xf>
    <xf numFmtId="0" fontId="28" fillId="7" borderId="15" applyNumberFormat="0" applyAlignment="0" applyProtection="0">
      <alignment vertical="center"/>
    </xf>
    <xf numFmtId="0" fontId="37" fillId="7" borderId="14" applyNumberFormat="0" applyAlignment="0" applyProtection="0">
      <alignment vertical="center"/>
    </xf>
    <xf numFmtId="0" fontId="39" fillId="18" borderId="20" applyNumberFormat="0" applyAlignment="0" applyProtection="0">
      <alignment vertical="center"/>
    </xf>
    <xf numFmtId="0" fontId="25" fillId="21" borderId="0" applyNumberFormat="0" applyBorder="0" applyAlignment="0" applyProtection="0">
      <alignment vertical="center"/>
    </xf>
    <xf numFmtId="0" fontId="24" fillId="23" borderId="0" applyNumberFormat="0" applyBorder="0" applyAlignment="0" applyProtection="0">
      <alignment vertical="center"/>
    </xf>
    <xf numFmtId="0" fontId="41" fillId="0" borderId="21" applyNumberFormat="0" applyFill="0" applyAlignment="0" applyProtection="0">
      <alignment vertical="center"/>
    </xf>
    <xf numFmtId="0" fontId="36" fillId="0" borderId="18" applyNumberFormat="0" applyFill="0" applyAlignment="0" applyProtection="0">
      <alignment vertical="center"/>
    </xf>
    <xf numFmtId="0" fontId="26" fillId="4" borderId="0" applyNumberFormat="0" applyBorder="0" applyAlignment="0" applyProtection="0">
      <alignment vertical="center"/>
    </xf>
    <xf numFmtId="0" fontId="33" fillId="17" borderId="0" applyNumberFormat="0" applyBorder="0" applyAlignment="0" applyProtection="0">
      <alignment vertical="center"/>
    </xf>
    <xf numFmtId="10" fontId="1" fillId="0" borderId="7">
      <alignment horizontal="right" vertical="center"/>
    </xf>
    <xf numFmtId="0" fontId="25" fillId="10" borderId="0" applyNumberFormat="0" applyBorder="0" applyAlignment="0" applyProtection="0">
      <alignment vertical="center"/>
    </xf>
    <xf numFmtId="0" fontId="24" fillId="25" borderId="0" applyNumberFormat="0" applyBorder="0" applyAlignment="0" applyProtection="0">
      <alignment vertical="center"/>
    </xf>
    <xf numFmtId="0" fontId="25" fillId="15" borderId="0" applyNumberFormat="0" applyBorder="0" applyAlignment="0" applyProtection="0">
      <alignment vertical="center"/>
    </xf>
    <xf numFmtId="0" fontId="25" fillId="27" borderId="0" applyNumberFormat="0" applyBorder="0" applyAlignment="0" applyProtection="0">
      <alignment vertical="center"/>
    </xf>
    <xf numFmtId="0" fontId="25" fillId="26" borderId="0" applyNumberFormat="0" applyBorder="0" applyAlignment="0" applyProtection="0">
      <alignment vertical="center"/>
    </xf>
    <xf numFmtId="0" fontId="25" fillId="24" borderId="0" applyNumberFormat="0" applyBorder="0" applyAlignment="0" applyProtection="0">
      <alignment vertical="center"/>
    </xf>
    <xf numFmtId="0" fontId="24" fillId="11" borderId="0" applyNumberFormat="0" applyBorder="0" applyAlignment="0" applyProtection="0">
      <alignment vertical="center"/>
    </xf>
    <xf numFmtId="0" fontId="24" fillId="28" borderId="0" applyNumberFormat="0" applyBorder="0" applyAlignment="0" applyProtection="0">
      <alignment vertical="center"/>
    </xf>
    <xf numFmtId="0" fontId="25" fillId="22" borderId="0" applyNumberFormat="0" applyBorder="0" applyAlignment="0" applyProtection="0">
      <alignment vertical="center"/>
    </xf>
    <xf numFmtId="0" fontId="25" fillId="29" borderId="0" applyNumberFormat="0" applyBorder="0" applyAlignment="0" applyProtection="0">
      <alignment vertical="center"/>
    </xf>
    <xf numFmtId="0" fontId="24" fillId="31" borderId="0" applyNumberFormat="0" applyBorder="0" applyAlignment="0" applyProtection="0">
      <alignment vertical="center"/>
    </xf>
    <xf numFmtId="0" fontId="25" fillId="20" borderId="0" applyNumberFormat="0" applyBorder="0" applyAlignment="0" applyProtection="0">
      <alignment vertical="center"/>
    </xf>
    <xf numFmtId="0" fontId="24" fillId="13" borderId="0" applyNumberFormat="0" applyBorder="0" applyAlignment="0" applyProtection="0">
      <alignment vertical="center"/>
    </xf>
    <xf numFmtId="0" fontId="24" fillId="32" borderId="0" applyNumberFormat="0" applyBorder="0" applyAlignment="0" applyProtection="0">
      <alignment vertical="center"/>
    </xf>
    <xf numFmtId="0" fontId="25" fillId="30" borderId="0" applyNumberFormat="0" applyBorder="0" applyAlignment="0" applyProtection="0">
      <alignment vertical="center"/>
    </xf>
    <xf numFmtId="0" fontId="24" fillId="9"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6"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8"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2" fillId="0" borderId="0" xfId="0" applyFont="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0" fontId="5" fillId="0" borderId="9" xfId="0" applyBorder="1" applyAlignment="1">
      <alignment horizontal="center" vertical="center" wrapText="1"/>
    </xf>
    <xf numFmtId="0" fontId="5" fillId="0" borderId="9" xfId="0" applyBorder="1" applyAlignment="1">
      <alignment horizontal="center" vertical="center"/>
    </xf>
    <xf numFmtId="0" fontId="7" fillId="0" borderId="0" xfId="0" applyFont="1" applyAlignment="1">
      <alignment horizontal="left" vertical="center"/>
    </xf>
    <xf numFmtId="0" fontId="8" fillId="0" borderId="0" xfId="0" applyFont="1" applyBorder="1" applyAlignment="1">
      <alignment horizontal="left" vertical="center"/>
    </xf>
    <xf numFmtId="0" fontId="4" fillId="0" borderId="0" xfId="0" applyFont="1" applyAlignment="1" applyProtection="1">
      <alignment horizontal="right" vertical="center"/>
      <protection locked="0"/>
    </xf>
    <xf numFmtId="0" fontId="4" fillId="0" borderId="0" xfId="0" applyFont="1" applyAlignment="1" applyProtection="1">
      <alignment horizontal="right"/>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1"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180" fontId="1" fillId="0" borderId="4"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9"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9" xfId="0" applyBorder="1" applyAlignment="1" applyProtection="1">
      <alignment horizontal="center" vertical="center" wrapText="1"/>
      <protection locked="0"/>
    </xf>
    <xf numFmtId="0" fontId="4"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Alignment="1" applyProtection="1">
      <protection locked="0"/>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11" fillId="0" borderId="0" xfId="0" applyFont="1" applyBorder="1" applyAlignment="1" applyProtection="1">
      <alignment horizontal="left" vertical="center"/>
      <protection locked="0"/>
    </xf>
    <xf numFmtId="0" fontId="12"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3" fillId="0" borderId="0" xfId="53" applyFont="1" applyBorder="1">
      <alignment horizontal="left" vertical="center" wrapText="1"/>
    </xf>
    <xf numFmtId="49" fontId="14" fillId="0" borderId="0" xfId="53" applyFont="1" applyBorder="1" applyAlignment="1">
      <alignment horizontal="center" vertical="center" wrapText="1"/>
    </xf>
    <xf numFmtId="49" fontId="13" fillId="0" borderId="7" xfId="53" applyFont="1" applyAlignment="1">
      <alignment horizontal="center" vertical="center" wrapText="1"/>
    </xf>
    <xf numFmtId="49" fontId="13" fillId="0" borderId="7" xfId="53" applyFont="1">
      <alignment horizontal="left" vertical="center" wrapText="1"/>
    </xf>
    <xf numFmtId="49" fontId="13" fillId="0" borderId="0" xfId="53" applyFont="1" applyBorder="1" applyAlignment="1">
      <alignment horizontal="right" vertical="center" wrapText="1"/>
    </xf>
    <xf numFmtId="49" fontId="13" fillId="0" borderId="0" xfId="0" applyNumberFormat="1" applyFont="1" applyBorder="1" applyAlignment="1">
      <alignment horizontal="right" vertical="center" wrapText="1"/>
    </xf>
    <xf numFmtId="49" fontId="13" fillId="0" borderId="0" xfId="0" applyNumberFormat="1" applyFont="1" applyBorder="1" applyAlignment="1">
      <alignment horizontal="left" vertical="center" wrapText="1"/>
    </xf>
    <xf numFmtId="49" fontId="13" fillId="0" borderId="0"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4" fillId="0" borderId="7" xfId="53" applyFont="1">
      <alignment horizontal="left" vertical="center" wrapText="1"/>
    </xf>
    <xf numFmtId="180" fontId="4" fillId="0" borderId="7" xfId="54" applyFont="1">
      <alignment horizontal="right" vertical="center"/>
    </xf>
    <xf numFmtId="49" fontId="4" fillId="0" borderId="7" xfId="53" applyFont="1" applyAlignment="1">
      <alignment horizontal="center" vertical="center" wrapText="1"/>
    </xf>
    <xf numFmtId="0" fontId="15" fillId="0" borderId="0" xfId="0" applyBorder="1">
      <alignment vertical="top"/>
    </xf>
    <xf numFmtId="0" fontId="14" fillId="0" borderId="0" xfId="0" applyFont="1" applyBorder="1" applyAlignment="1">
      <alignment horizontal="center" vertical="center"/>
    </xf>
    <xf numFmtId="0" fontId="15" fillId="0" borderId="7" xfId="0" applyBorder="1" applyAlignment="1">
      <alignment horizontal="center" vertical="center" wrapText="1"/>
    </xf>
    <xf numFmtId="0" fontId="15" fillId="0" borderId="7" xfId="0" applyBorder="1" applyAlignment="1">
      <alignment horizontal="center" vertical="center"/>
    </xf>
    <xf numFmtId="0" fontId="15"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6" fillId="0" borderId="0" xfId="0" applyFont="1" applyBorder="1" applyAlignment="1">
      <alignment horizontal="center" vertical="center" wrapText="1"/>
    </xf>
    <xf numFmtId="0" fontId="5" fillId="0" borderId="0" xfId="0" applyBorder="1" applyAlignment="1">
      <alignment horizontal="left"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17" fillId="0" borderId="7" xfId="0" applyNumberFormat="1" applyFont="1" applyBorder="1" applyAlignment="1">
      <alignment vertical="center"/>
    </xf>
    <xf numFmtId="4" fontId="17" fillId="0" borderId="2" xfId="0" applyNumberFormat="1" applyFont="1" applyBorder="1" applyAlignment="1">
      <alignment vertical="center"/>
    </xf>
    <xf numFmtId="49" fontId="14" fillId="0" borderId="0" xfId="0" applyNumberFormat="1" applyFont="1" applyBorder="1" applyAlignment="1">
      <alignment horizontal="center" vertical="center" wrapText="1"/>
    </xf>
    <xf numFmtId="49" fontId="15" fillId="0" borderId="0" xfId="0" applyNumberFormat="1" applyBorder="1" applyAlignment="1">
      <alignment horizontal="lef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80"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1"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J18" sqref="J18"/>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"单位名称："&amp;"德宏傣族景颇族自治州甘蔗科学研究所"</f>
        <v>单位名称：德宏傣族景颇族自治州甘蔗科学研究所</v>
      </c>
      <c r="B3" s="130"/>
      <c r="C3" s="132"/>
      <c r="D3" s="175"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5621315.12</v>
      </c>
      <c r="C6" s="130" t="str">
        <f>"一"&amp;"、"&amp;"科学技术支出"</f>
        <v>一、科学技术支出</v>
      </c>
      <c r="D6" s="131">
        <v>6133006</v>
      </c>
    </row>
    <row r="7" ht="18.75" customHeight="1" spans="1:4">
      <c r="A7" s="130" t="s">
        <v>8</v>
      </c>
      <c r="B7" s="131"/>
      <c r="C7" s="130" t="str">
        <f>"二"&amp;"、"&amp;"社会保障和就业支出"</f>
        <v>二、社会保障和就业支出</v>
      </c>
      <c r="D7" s="131">
        <v>627882.66</v>
      </c>
    </row>
    <row r="8" ht="18.75" customHeight="1" spans="1:4">
      <c r="A8" s="130" t="s">
        <v>9</v>
      </c>
      <c r="B8" s="131"/>
      <c r="C8" s="130" t="str">
        <f>"三"&amp;"、"&amp;"卫生健康支出"</f>
        <v>三、卫生健康支出</v>
      </c>
      <c r="D8" s="131">
        <v>437725.74</v>
      </c>
    </row>
    <row r="9" ht="18.75" customHeight="1" spans="1:4">
      <c r="A9" s="130" t="s">
        <v>10</v>
      </c>
      <c r="B9" s="131"/>
      <c r="C9" s="130" t="str">
        <f>"四"&amp;"、"&amp;"住房保障支出"</f>
        <v>四、住房保障支出</v>
      </c>
      <c r="D9" s="131">
        <v>425700.72</v>
      </c>
    </row>
    <row r="10" ht="18.75" customHeight="1" spans="1:4">
      <c r="A10" s="130" t="s">
        <v>11</v>
      </c>
      <c r="B10" s="131">
        <v>2003000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2003000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7624315.12</v>
      </c>
      <c r="C32" s="130" t="s">
        <v>18</v>
      </c>
      <c r="D32" s="131">
        <v>7624315.12</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7624315.12</v>
      </c>
      <c r="C36" s="130" t="s">
        <v>25</v>
      </c>
      <c r="D36" s="131">
        <v>7624315.12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9" sqref="B19"/>
    </sheetView>
  </sheetViews>
  <sheetFormatPr defaultColWidth="9.14285714285714" defaultRowHeight="14.25" customHeight="1" outlineLevelCol="5"/>
  <cols>
    <col min="1" max="6" width="24.3428571428571" customWidth="1"/>
  </cols>
  <sheetData>
    <row r="1" ht="12" customHeight="1" spans="1:6">
      <c r="A1" s="110">
        <v>1</v>
      </c>
      <c r="B1" s="111">
        <v>0</v>
      </c>
      <c r="C1" s="110">
        <v>1</v>
      </c>
      <c r="D1" s="91"/>
      <c r="E1" s="91"/>
      <c r="F1" s="109" t="s">
        <v>440</v>
      </c>
    </row>
    <row r="2" ht="26.25" customHeight="1" spans="1:6">
      <c r="A2" s="112" t="str">
        <f>"2025"&amp;"年部门政府性基金预算支出预算表"</f>
        <v>2025年部门政府性基金预算支出预算表</v>
      </c>
      <c r="B2" s="112" t="s">
        <v>441</v>
      </c>
      <c r="C2" s="113"/>
      <c r="D2" s="114"/>
      <c r="E2" s="114"/>
      <c r="F2" s="114"/>
    </row>
    <row r="3" ht="13.5" customHeight="1" spans="1:6">
      <c r="A3" s="115" t="str">
        <f>"单位名称："&amp;"德宏傣族景颇族自治州甘蔗科学研究所"</f>
        <v>单位名称：德宏傣族景颇族自治州甘蔗科学研究所</v>
      </c>
      <c r="B3" s="115" t="s">
        <v>442</v>
      </c>
      <c r="C3" s="116"/>
      <c r="D3" s="91"/>
      <c r="E3" s="91"/>
      <c r="F3" s="109" t="s">
        <v>1</v>
      </c>
    </row>
    <row r="4" ht="19.5" customHeight="1" spans="1:6">
      <c r="A4" s="58" t="s">
        <v>181</v>
      </c>
      <c r="B4" s="117" t="s">
        <v>48</v>
      </c>
      <c r="C4" s="58" t="s">
        <v>49</v>
      </c>
      <c r="D4" s="36" t="s">
        <v>443</v>
      </c>
      <c r="E4" s="36"/>
      <c r="F4" s="36"/>
    </row>
    <row r="5" ht="18.55" customHeight="1" spans="1:6">
      <c r="A5" s="58"/>
      <c r="B5" s="117"/>
      <c r="C5" s="58"/>
      <c r="D5" s="36" t="s">
        <v>30</v>
      </c>
      <c r="E5" s="36" t="s">
        <v>52</v>
      </c>
      <c r="F5" s="36" t="s">
        <v>53</v>
      </c>
    </row>
    <row r="6" ht="20.25" customHeight="1" spans="1:6">
      <c r="A6" s="58">
        <v>1</v>
      </c>
      <c r="B6" s="118" t="s">
        <v>60</v>
      </c>
      <c r="C6" s="118" t="s">
        <v>61</v>
      </c>
      <c r="D6" s="118" t="s">
        <v>62</v>
      </c>
      <c r="E6" s="118" t="s">
        <v>63</v>
      </c>
      <c r="F6" s="118" t="s">
        <v>64</v>
      </c>
    </row>
    <row r="7" ht="30" customHeight="1" spans="1:6">
      <c r="A7" s="34"/>
      <c r="B7" s="117"/>
      <c r="C7" s="34"/>
      <c r="D7" s="119"/>
      <c r="E7" s="120"/>
      <c r="F7" s="120"/>
    </row>
    <row r="8" ht="30" customHeight="1" spans="1:6">
      <c r="A8" s="22"/>
      <c r="B8" s="22"/>
      <c r="C8" s="22"/>
      <c r="D8" s="119"/>
      <c r="E8" s="120"/>
      <c r="F8" s="120"/>
    </row>
    <row r="9" ht="30" customHeight="1" spans="1:6">
      <c r="A9" s="20" t="s">
        <v>444</v>
      </c>
      <c r="B9" s="20" t="s">
        <v>444</v>
      </c>
      <c r="C9" s="20" t="s">
        <v>444</v>
      </c>
      <c r="D9" s="119"/>
      <c r="E9" s="120"/>
      <c r="F9" s="120"/>
    </row>
    <row r="10" ht="29" customHeight="1" spans="1:3">
      <c r="A10" s="28" t="s">
        <v>445</v>
      </c>
      <c r="B10" s="29"/>
      <c r="C10" s="29"/>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1"/>
  <sheetViews>
    <sheetView showZeros="0" workbookViewId="0">
      <selection activeCell="Q29" sqref="Q29"/>
    </sheetView>
  </sheetViews>
  <sheetFormatPr defaultColWidth="9.14285714285714" defaultRowHeight="14.25" customHeight="1"/>
  <cols>
    <col min="1" max="1" width="16.3428571428571" customWidth="1"/>
    <col min="2" max="3" width="9.62857142857143" customWidth="1"/>
    <col min="4" max="4" width="6.14285714285714" customWidth="1"/>
    <col min="5"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67"/>
      <c r="P1" s="67"/>
      <c r="Q1" s="43" t="s">
        <v>446</v>
      </c>
    </row>
    <row r="2" ht="27.75" customHeight="1" spans="1:17">
      <c r="A2" s="44" t="str">
        <f>"2025"&amp;"年部门政府采购预算表"</f>
        <v>2025年部门政府采购预算表</v>
      </c>
      <c r="B2" s="30"/>
      <c r="C2" s="30"/>
      <c r="D2" s="30"/>
      <c r="E2" s="30"/>
      <c r="F2" s="30"/>
      <c r="G2" s="30"/>
      <c r="H2" s="30"/>
      <c r="I2" s="30"/>
      <c r="J2" s="30"/>
      <c r="K2" s="56"/>
      <c r="L2" s="30"/>
      <c r="M2" s="30"/>
      <c r="N2" s="30"/>
      <c r="O2" s="56"/>
      <c r="P2" s="56"/>
      <c r="Q2" s="30"/>
    </row>
    <row r="3" ht="18.75" customHeight="1" spans="1:17">
      <c r="A3" s="45" t="str">
        <f>"单位名称："&amp;"德宏傣族景颇族自治州甘蔗科学研究所"</f>
        <v>单位名称：德宏傣族景颇族自治州甘蔗科学研究所</v>
      </c>
      <c r="B3" s="33"/>
      <c r="C3" s="33"/>
      <c r="D3" s="33"/>
      <c r="E3" s="33"/>
      <c r="F3" s="33"/>
      <c r="G3" s="33"/>
      <c r="H3" s="33"/>
      <c r="I3" s="33"/>
      <c r="J3" s="33"/>
      <c r="K3" s="1"/>
      <c r="L3" s="1"/>
      <c r="M3" s="1"/>
      <c r="N3" s="1"/>
      <c r="O3" s="101"/>
      <c r="P3" s="101"/>
      <c r="Q3" s="109" t="s">
        <v>27</v>
      </c>
    </row>
    <row r="4" ht="15.75" customHeight="1" spans="1:17">
      <c r="A4" s="11" t="s">
        <v>447</v>
      </c>
      <c r="B4" s="92" t="s">
        <v>448</v>
      </c>
      <c r="C4" s="92" t="s">
        <v>449</v>
      </c>
      <c r="D4" s="92" t="s">
        <v>450</v>
      </c>
      <c r="E4" s="92" t="s">
        <v>451</v>
      </c>
      <c r="F4" s="92" t="s">
        <v>452</v>
      </c>
      <c r="G4" s="48" t="s">
        <v>188</v>
      </c>
      <c r="H4" s="48"/>
      <c r="I4" s="48"/>
      <c r="J4" s="48"/>
      <c r="K4" s="102"/>
      <c r="L4" s="48"/>
      <c r="M4" s="48"/>
      <c r="N4" s="48"/>
      <c r="O4" s="103"/>
      <c r="P4" s="102"/>
      <c r="Q4" s="49"/>
    </row>
    <row r="5" ht="17.25" customHeight="1" spans="1:17">
      <c r="A5" s="16"/>
      <c r="B5" s="93"/>
      <c r="C5" s="93"/>
      <c r="D5" s="93"/>
      <c r="E5" s="93"/>
      <c r="F5" s="93"/>
      <c r="G5" s="93" t="s">
        <v>30</v>
      </c>
      <c r="H5" s="93" t="s">
        <v>34</v>
      </c>
      <c r="I5" s="93" t="s">
        <v>453</v>
      </c>
      <c r="J5" s="93" t="s">
        <v>454</v>
      </c>
      <c r="K5" s="104" t="s">
        <v>455</v>
      </c>
      <c r="L5" s="105" t="s">
        <v>456</v>
      </c>
      <c r="M5" s="105"/>
      <c r="N5" s="105"/>
      <c r="O5" s="106"/>
      <c r="P5" s="107"/>
      <c r="Q5" s="77"/>
    </row>
    <row r="6" ht="54" customHeight="1" spans="1:17">
      <c r="A6" s="18"/>
      <c r="B6" s="77"/>
      <c r="C6" s="77"/>
      <c r="D6" s="77"/>
      <c r="E6" s="77"/>
      <c r="F6" s="77"/>
      <c r="G6" s="77"/>
      <c r="H6" s="77" t="s">
        <v>33</v>
      </c>
      <c r="I6" s="77"/>
      <c r="J6" s="77"/>
      <c r="K6" s="108"/>
      <c r="L6" s="77" t="s">
        <v>33</v>
      </c>
      <c r="M6" s="77" t="s">
        <v>40</v>
      </c>
      <c r="N6" s="77" t="s">
        <v>457</v>
      </c>
      <c r="O6" s="34" t="s">
        <v>42</v>
      </c>
      <c r="P6" s="108" t="s">
        <v>43</v>
      </c>
      <c r="Q6" s="77" t="s">
        <v>44</v>
      </c>
    </row>
    <row r="7" ht="15" customHeight="1" spans="1:17">
      <c r="A7" s="76">
        <v>1</v>
      </c>
      <c r="B7" s="78">
        <v>2</v>
      </c>
      <c r="C7" s="78">
        <v>3</v>
      </c>
      <c r="D7" s="78">
        <v>4</v>
      </c>
      <c r="E7" s="78">
        <v>5</v>
      </c>
      <c r="F7" s="78">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c r="G8" s="23">
        <v>104301</v>
      </c>
      <c r="H8" s="23">
        <v>20300</v>
      </c>
      <c r="I8" s="23"/>
      <c r="J8" s="23"/>
      <c r="K8" s="23"/>
      <c r="L8" s="23">
        <v>84001</v>
      </c>
      <c r="M8" s="23"/>
      <c r="N8" s="23"/>
      <c r="O8" s="23"/>
      <c r="P8" s="23"/>
      <c r="Q8" s="23">
        <v>84001</v>
      </c>
    </row>
    <row r="9" ht="52.5" customHeight="1" spans="1:17">
      <c r="A9" s="95" t="str">
        <f t="shared" ref="A9:A10" si="0">"     "&amp;"一般公用经费"</f>
        <v>     一般公用经费</v>
      </c>
      <c r="B9" s="96" t="s">
        <v>458</v>
      </c>
      <c r="C9" s="96" t="s">
        <v>459</v>
      </c>
      <c r="D9" s="97" t="s">
        <v>460</v>
      </c>
      <c r="E9" s="98">
        <v>1</v>
      </c>
      <c r="F9" s="23"/>
      <c r="G9" s="23">
        <v>4500</v>
      </c>
      <c r="H9" s="23">
        <v>4500</v>
      </c>
      <c r="I9" s="23"/>
      <c r="J9" s="23"/>
      <c r="K9" s="23"/>
      <c r="L9" s="23"/>
      <c r="M9" s="23"/>
      <c r="N9" s="23"/>
      <c r="O9" s="23"/>
      <c r="P9" s="23"/>
      <c r="Q9" s="23"/>
    </row>
    <row r="10" ht="52.5" customHeight="1" spans="1:17">
      <c r="A10" s="95" t="str">
        <f t="shared" si="0"/>
        <v>     一般公用经费</v>
      </c>
      <c r="B10" s="96" t="s">
        <v>461</v>
      </c>
      <c r="C10" s="96" t="s">
        <v>462</v>
      </c>
      <c r="D10" s="97" t="s">
        <v>463</v>
      </c>
      <c r="E10" s="98">
        <v>1</v>
      </c>
      <c r="F10" s="23"/>
      <c r="G10" s="23">
        <v>1000</v>
      </c>
      <c r="H10" s="23">
        <v>1000</v>
      </c>
      <c r="I10" s="23"/>
      <c r="J10" s="23"/>
      <c r="K10" s="23"/>
      <c r="L10" s="23"/>
      <c r="M10" s="23"/>
      <c r="N10" s="23"/>
      <c r="O10" s="23"/>
      <c r="P10" s="23"/>
      <c r="Q10" s="23"/>
    </row>
    <row r="11" ht="52.5" customHeight="1" spans="1:17">
      <c r="A11" s="95" t="str">
        <f t="shared" ref="A11:A13" si="1">"     "&amp;"公用经费安排的公车购置及运维费"</f>
        <v>     公用经费安排的公车购置及运维费</v>
      </c>
      <c r="B11" s="96" t="s">
        <v>464</v>
      </c>
      <c r="C11" s="96" t="s">
        <v>465</v>
      </c>
      <c r="D11" s="97" t="s">
        <v>466</v>
      </c>
      <c r="E11" s="98">
        <v>1</v>
      </c>
      <c r="F11" s="23"/>
      <c r="G11" s="23">
        <v>8500</v>
      </c>
      <c r="H11" s="23">
        <v>8500</v>
      </c>
      <c r="I11" s="23"/>
      <c r="J11" s="23"/>
      <c r="K11" s="23"/>
      <c r="L11" s="23"/>
      <c r="M11" s="23"/>
      <c r="N11" s="23"/>
      <c r="O11" s="23"/>
      <c r="P11" s="23"/>
      <c r="Q11" s="23"/>
    </row>
    <row r="12" ht="52.5" customHeight="1" spans="1:17">
      <c r="A12" s="95" t="str">
        <f t="shared" si="1"/>
        <v>     公用经费安排的公车购置及运维费</v>
      </c>
      <c r="B12" s="96" t="s">
        <v>467</v>
      </c>
      <c r="C12" s="96" t="s">
        <v>468</v>
      </c>
      <c r="D12" s="97" t="s">
        <v>469</v>
      </c>
      <c r="E12" s="98">
        <v>1</v>
      </c>
      <c r="F12" s="23"/>
      <c r="G12" s="23">
        <v>2800</v>
      </c>
      <c r="H12" s="23">
        <v>2800</v>
      </c>
      <c r="I12" s="23"/>
      <c r="J12" s="23"/>
      <c r="K12" s="23"/>
      <c r="L12" s="23"/>
      <c r="M12" s="23"/>
      <c r="N12" s="23"/>
      <c r="O12" s="23"/>
      <c r="P12" s="23"/>
      <c r="Q12" s="23"/>
    </row>
    <row r="13" ht="52.5" customHeight="1" spans="1:17">
      <c r="A13" s="95" t="str">
        <f t="shared" si="1"/>
        <v>     公用经费安排的公车购置及运维费</v>
      </c>
      <c r="B13" s="96" t="s">
        <v>470</v>
      </c>
      <c r="C13" s="96" t="s">
        <v>468</v>
      </c>
      <c r="D13" s="97" t="s">
        <v>469</v>
      </c>
      <c r="E13" s="98">
        <v>1</v>
      </c>
      <c r="F13" s="23"/>
      <c r="G13" s="23">
        <v>3500</v>
      </c>
      <c r="H13" s="23">
        <v>3500</v>
      </c>
      <c r="I13" s="23"/>
      <c r="J13" s="23"/>
      <c r="K13" s="23"/>
      <c r="L13" s="23"/>
      <c r="M13" s="23"/>
      <c r="N13" s="23"/>
      <c r="O13" s="23"/>
      <c r="P13" s="23"/>
      <c r="Q13" s="23"/>
    </row>
    <row r="14" ht="52.5" customHeight="1" spans="1:17">
      <c r="A14" s="95" t="str">
        <f>"     "&amp;"单位资金安排甘蔗全程机械化科研试验项目经费"</f>
        <v>     单位资金安排甘蔗全程机械化科研试验项目经费</v>
      </c>
      <c r="B14" s="96" t="s">
        <v>471</v>
      </c>
      <c r="C14" s="96" t="s">
        <v>465</v>
      </c>
      <c r="D14" s="97" t="s">
        <v>466</v>
      </c>
      <c r="E14" s="98">
        <v>1</v>
      </c>
      <c r="F14" s="23"/>
      <c r="G14" s="23">
        <v>2000</v>
      </c>
      <c r="H14" s="23"/>
      <c r="I14" s="23"/>
      <c r="J14" s="23"/>
      <c r="K14" s="23"/>
      <c r="L14" s="23">
        <v>2000</v>
      </c>
      <c r="M14" s="23"/>
      <c r="N14" s="23"/>
      <c r="O14" s="23"/>
      <c r="P14" s="23"/>
      <c r="Q14" s="23">
        <v>2000</v>
      </c>
    </row>
    <row r="15" ht="52.5" customHeight="1" spans="1:17">
      <c r="A15" s="95" t="str">
        <f>"     "&amp;"单位资金安排2024年科技特派员项目经费"</f>
        <v>     单位资金安排2024年科技特派员项目经费</v>
      </c>
      <c r="B15" s="96" t="s">
        <v>472</v>
      </c>
      <c r="C15" s="96" t="s">
        <v>473</v>
      </c>
      <c r="D15" s="97" t="s">
        <v>466</v>
      </c>
      <c r="E15" s="98">
        <v>1</v>
      </c>
      <c r="F15" s="23"/>
      <c r="G15" s="23">
        <v>12000</v>
      </c>
      <c r="H15" s="23"/>
      <c r="I15" s="23"/>
      <c r="J15" s="23"/>
      <c r="K15" s="23"/>
      <c r="L15" s="23">
        <v>12000</v>
      </c>
      <c r="M15" s="23"/>
      <c r="N15" s="23"/>
      <c r="O15" s="23"/>
      <c r="P15" s="23"/>
      <c r="Q15" s="23">
        <v>12000</v>
      </c>
    </row>
    <row r="16" ht="52.5" customHeight="1" spans="1:17">
      <c r="A16" s="95" t="str">
        <f>"     "&amp;"单位资金安排山地甘蔗智能农机设备研发项目经费"</f>
        <v>     单位资金安排山地甘蔗智能农机设备研发项目经费</v>
      </c>
      <c r="B16" s="96" t="s">
        <v>474</v>
      </c>
      <c r="C16" s="96" t="s">
        <v>465</v>
      </c>
      <c r="D16" s="97" t="s">
        <v>466</v>
      </c>
      <c r="E16" s="98">
        <v>1</v>
      </c>
      <c r="F16" s="23"/>
      <c r="G16" s="23">
        <v>10000</v>
      </c>
      <c r="H16" s="23"/>
      <c r="I16" s="23"/>
      <c r="J16" s="23"/>
      <c r="K16" s="23"/>
      <c r="L16" s="23">
        <v>10000</v>
      </c>
      <c r="M16" s="23"/>
      <c r="N16" s="23"/>
      <c r="O16" s="23"/>
      <c r="P16" s="23"/>
      <c r="Q16" s="23">
        <v>10000</v>
      </c>
    </row>
    <row r="17" ht="52.5" customHeight="1" spans="1:17">
      <c r="A17" s="95" t="str">
        <f>"     "&amp;"单位资金安排甘蔗技术综合服务项目专项经费"</f>
        <v>     单位资金安排甘蔗技术综合服务项目专项经费</v>
      </c>
      <c r="B17" s="96" t="s">
        <v>475</v>
      </c>
      <c r="C17" s="96" t="s">
        <v>476</v>
      </c>
      <c r="D17" s="97" t="s">
        <v>469</v>
      </c>
      <c r="E17" s="98">
        <v>5</v>
      </c>
      <c r="F17" s="23"/>
      <c r="G17" s="23">
        <v>10000</v>
      </c>
      <c r="H17" s="23"/>
      <c r="I17" s="23"/>
      <c r="J17" s="23"/>
      <c r="K17" s="23"/>
      <c r="L17" s="23">
        <v>10000</v>
      </c>
      <c r="M17" s="23"/>
      <c r="N17" s="23"/>
      <c r="O17" s="23"/>
      <c r="P17" s="23"/>
      <c r="Q17" s="23">
        <v>10000</v>
      </c>
    </row>
    <row r="18" ht="52.5" customHeight="1" spans="1:17">
      <c r="A18" s="95" t="str">
        <f t="shared" ref="A18:A19" si="2">"     "&amp;"单位资金安排甘蔗科研副产物项目经费"</f>
        <v>     单位资金安排甘蔗科研副产物项目经费</v>
      </c>
      <c r="B18" s="96" t="s">
        <v>477</v>
      </c>
      <c r="C18" s="96" t="s">
        <v>465</v>
      </c>
      <c r="D18" s="97" t="s">
        <v>466</v>
      </c>
      <c r="E18" s="98">
        <v>2</v>
      </c>
      <c r="F18" s="23"/>
      <c r="G18" s="23">
        <v>30000</v>
      </c>
      <c r="H18" s="23"/>
      <c r="I18" s="23"/>
      <c r="J18" s="23"/>
      <c r="K18" s="23"/>
      <c r="L18" s="23">
        <v>30000</v>
      </c>
      <c r="M18" s="23"/>
      <c r="N18" s="23"/>
      <c r="O18" s="23"/>
      <c r="P18" s="23"/>
      <c r="Q18" s="23">
        <v>30000</v>
      </c>
    </row>
    <row r="19" ht="52.5" customHeight="1" spans="1:17">
      <c r="A19" s="95" t="str">
        <f t="shared" si="2"/>
        <v>     单位资金安排甘蔗科研副产物项目经费</v>
      </c>
      <c r="B19" s="96" t="s">
        <v>478</v>
      </c>
      <c r="C19" s="96" t="s">
        <v>479</v>
      </c>
      <c r="D19" s="97" t="s">
        <v>460</v>
      </c>
      <c r="E19" s="98">
        <v>1</v>
      </c>
      <c r="F19" s="23"/>
      <c r="G19" s="23">
        <v>20000</v>
      </c>
      <c r="H19" s="23"/>
      <c r="I19" s="23"/>
      <c r="J19" s="23"/>
      <c r="K19" s="23"/>
      <c r="L19" s="23">
        <v>20000</v>
      </c>
      <c r="M19" s="23"/>
      <c r="N19" s="23"/>
      <c r="O19" s="23"/>
      <c r="P19" s="23"/>
      <c r="Q19" s="23">
        <v>20000</v>
      </c>
    </row>
    <row r="20" ht="52.5" customHeight="1" spans="1:17">
      <c r="A20" s="95" t="str">
        <f>"     "&amp;"单位资金安排甘蔗抗病性产量宜机收等性状的表型鉴定与综合评价项目经费"</f>
        <v>     单位资金安排甘蔗抗病性产量宜机收等性状的表型鉴定与综合评价项目经费</v>
      </c>
      <c r="B20" s="96" t="s">
        <v>480</v>
      </c>
      <c r="C20" s="96" t="s">
        <v>473</v>
      </c>
      <c r="D20" s="97" t="s">
        <v>466</v>
      </c>
      <c r="E20" s="98">
        <v>1</v>
      </c>
      <c r="F20" s="23"/>
      <c r="G20" s="23">
        <v>1</v>
      </c>
      <c r="H20" s="23"/>
      <c r="I20" s="23"/>
      <c r="J20" s="23"/>
      <c r="K20" s="23"/>
      <c r="L20" s="23">
        <v>1</v>
      </c>
      <c r="M20" s="23"/>
      <c r="N20" s="23"/>
      <c r="O20" s="23"/>
      <c r="P20" s="23"/>
      <c r="Q20" s="23">
        <v>1</v>
      </c>
    </row>
    <row r="21" ht="30" customHeight="1" spans="1:17">
      <c r="A21" s="99" t="s">
        <v>444</v>
      </c>
      <c r="B21" s="100"/>
      <c r="C21" s="100"/>
      <c r="D21" s="100"/>
      <c r="E21" s="98"/>
      <c r="F21" s="23"/>
      <c r="G21" s="23">
        <v>104301</v>
      </c>
      <c r="H21" s="23">
        <v>20300</v>
      </c>
      <c r="I21" s="23"/>
      <c r="J21" s="23"/>
      <c r="K21" s="23"/>
      <c r="L21" s="23">
        <v>84001</v>
      </c>
      <c r="M21" s="23"/>
      <c r="N21" s="23"/>
      <c r="O21" s="23"/>
      <c r="P21" s="23"/>
      <c r="Q21" s="23">
        <v>84001</v>
      </c>
    </row>
  </sheetData>
  <mergeCells count="16">
    <mergeCell ref="A2:Q2"/>
    <mergeCell ref="A3:F3"/>
    <mergeCell ref="G4:Q4"/>
    <mergeCell ref="L5:Q5"/>
    <mergeCell ref="A21:E2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I22" sqref="I2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90"/>
      <c r="N1" s="90" t="s">
        <v>481</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32" t="str">
        <f>"单位名称："&amp;"德宏傣族景颇族自治州甘蔗科学研究所"</f>
        <v>单位名称：德宏傣族景颇族自治州甘蔗科学研究所</v>
      </c>
      <c r="B3" s="33"/>
      <c r="C3" s="33"/>
      <c r="D3" s="33"/>
      <c r="E3" s="33"/>
      <c r="F3" s="33"/>
      <c r="G3" s="33"/>
      <c r="H3" s="83"/>
      <c r="I3" s="1"/>
      <c r="J3" s="1"/>
      <c r="K3" s="83"/>
      <c r="L3" s="1"/>
      <c r="M3" s="91"/>
      <c r="N3" s="43" t="s">
        <v>27</v>
      </c>
    </row>
    <row r="4" ht="15.75" customHeight="1" spans="1:14">
      <c r="A4" s="11" t="s">
        <v>447</v>
      </c>
      <c r="B4" s="11" t="s">
        <v>482</v>
      </c>
      <c r="C4" s="11" t="s">
        <v>483</v>
      </c>
      <c r="D4" s="12" t="s">
        <v>188</v>
      </c>
      <c r="E4" s="13"/>
      <c r="F4" s="13"/>
      <c r="G4" s="13"/>
      <c r="H4" s="13"/>
      <c r="I4" s="13"/>
      <c r="J4" s="13"/>
      <c r="K4" s="13"/>
      <c r="L4" s="13"/>
      <c r="M4" s="13"/>
      <c r="N4" s="14"/>
    </row>
    <row r="5" ht="17.25" customHeight="1" spans="1:14">
      <c r="A5" s="16"/>
      <c r="B5" s="16"/>
      <c r="C5" s="16"/>
      <c r="D5" s="84" t="s">
        <v>30</v>
      </c>
      <c r="E5" s="11" t="s">
        <v>34</v>
      </c>
      <c r="F5" s="11" t="s">
        <v>453</v>
      </c>
      <c r="G5" s="11" t="s">
        <v>454</v>
      </c>
      <c r="H5" s="11" t="s">
        <v>455</v>
      </c>
      <c r="I5" s="12" t="s">
        <v>456</v>
      </c>
      <c r="J5" s="13"/>
      <c r="K5" s="13"/>
      <c r="L5" s="13"/>
      <c r="M5" s="13"/>
      <c r="N5" s="14"/>
    </row>
    <row r="6" ht="40.5" customHeight="1" spans="1:14">
      <c r="A6" s="18"/>
      <c r="B6" s="18"/>
      <c r="C6" s="18"/>
      <c r="D6" s="76"/>
      <c r="E6" s="16" t="s">
        <v>33</v>
      </c>
      <c r="F6" s="18"/>
      <c r="G6" s="18"/>
      <c r="H6" s="76"/>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87" t="s">
        <v>30</v>
      </c>
      <c r="B10" s="88"/>
      <c r="C10" s="88"/>
      <c r="D10" s="89"/>
      <c r="E10" s="23"/>
      <c r="F10" s="23"/>
      <c r="G10" s="23"/>
      <c r="H10" s="23"/>
      <c r="I10" s="23"/>
      <c r="J10" s="23"/>
      <c r="K10" s="23"/>
      <c r="L10" s="23"/>
      <c r="M10" s="23"/>
      <c r="N10" s="23"/>
    </row>
    <row r="11" ht="31" customHeight="1" spans="1:3">
      <c r="A11" s="28" t="s">
        <v>445</v>
      </c>
      <c r="B11" s="29"/>
      <c r="C11" s="29"/>
    </row>
  </sheetData>
  <mergeCells count="14">
    <mergeCell ref="A2:N2"/>
    <mergeCell ref="A3:H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A10" sqref="A10:C10"/>
    </sheetView>
  </sheetViews>
  <sheetFormatPr defaultColWidth="9.14285714285714" defaultRowHeight="14.25" customHeight="1"/>
  <cols>
    <col min="1" max="1" width="34.9142857142857" customWidth="1"/>
    <col min="2" max="9" width="13.8285714285714" customWidth="1"/>
  </cols>
  <sheetData>
    <row r="1" ht="13.5" customHeight="1" spans="1:9">
      <c r="A1" s="68"/>
      <c r="B1" s="68"/>
      <c r="C1" s="68"/>
      <c r="D1" s="69"/>
      <c r="I1" s="81" t="s">
        <v>484</v>
      </c>
    </row>
    <row r="2" ht="27.75" customHeight="1" spans="1:9">
      <c r="A2" s="70" t="str">
        <f>"2025"&amp;"年州对下转移支付预算表"</f>
        <v>2025年州对下转移支付预算表</v>
      </c>
      <c r="B2" s="5"/>
      <c r="C2" s="5"/>
      <c r="D2" s="5"/>
      <c r="E2" s="5"/>
      <c r="F2" s="5"/>
      <c r="G2" s="5"/>
      <c r="H2" s="5"/>
      <c r="I2" s="5"/>
    </row>
    <row r="3" ht="18" customHeight="1" spans="1:9">
      <c r="A3" s="71" t="str">
        <f>"单位名称："&amp;"德宏傣族景颇族自治州甘蔗科学研究所"</f>
        <v>单位名称：德宏傣族景颇族自治州甘蔗科学研究所</v>
      </c>
      <c r="B3" s="72"/>
      <c r="C3" s="72"/>
      <c r="D3" s="73"/>
      <c r="E3" s="74"/>
      <c r="F3" s="74"/>
      <c r="I3" s="82" t="s">
        <v>27</v>
      </c>
    </row>
    <row r="4" ht="19.5" customHeight="1" spans="1:9">
      <c r="A4" s="75" t="s">
        <v>485</v>
      </c>
      <c r="B4" s="12" t="s">
        <v>188</v>
      </c>
      <c r="C4" s="13"/>
      <c r="D4" s="14"/>
      <c r="E4" s="13" t="s">
        <v>486</v>
      </c>
      <c r="F4" s="13"/>
      <c r="G4" s="13"/>
      <c r="H4" s="13"/>
      <c r="I4" s="14"/>
    </row>
    <row r="5" ht="40.5" customHeight="1" spans="1:9">
      <c r="A5" s="76"/>
      <c r="B5" s="76" t="s">
        <v>30</v>
      </c>
      <c r="C5" s="77" t="s">
        <v>34</v>
      </c>
      <c r="D5" s="77" t="s">
        <v>487</v>
      </c>
      <c r="E5" s="78" t="s">
        <v>488</v>
      </c>
      <c r="F5" s="78" t="s">
        <v>489</v>
      </c>
      <c r="G5" s="78" t="s">
        <v>490</v>
      </c>
      <c r="H5" s="78" t="s">
        <v>491</v>
      </c>
      <c r="I5" s="78" t="s">
        <v>492</v>
      </c>
    </row>
    <row r="6" ht="19.5" customHeight="1" spans="1:9">
      <c r="A6" s="36">
        <v>1</v>
      </c>
      <c r="B6" s="36">
        <v>2</v>
      </c>
      <c r="C6" s="36">
        <v>3</v>
      </c>
      <c r="D6" s="12">
        <v>4</v>
      </c>
      <c r="E6" s="12">
        <v>5</v>
      </c>
      <c r="F6" s="36">
        <v>6</v>
      </c>
      <c r="G6" s="36">
        <v>7</v>
      </c>
      <c r="H6" s="36">
        <v>8</v>
      </c>
      <c r="I6" s="36">
        <v>9</v>
      </c>
    </row>
    <row r="7" ht="52.5" customHeight="1" spans="1:9">
      <c r="A7" s="37"/>
      <c r="B7" s="23"/>
      <c r="C7" s="23"/>
      <c r="D7" s="23"/>
      <c r="E7" s="23"/>
      <c r="F7" s="23"/>
      <c r="G7" s="23"/>
      <c r="H7" s="23"/>
      <c r="I7" s="23"/>
    </row>
    <row r="8" ht="52.5" customHeight="1" spans="1:9">
      <c r="A8" s="37"/>
      <c r="B8" s="23"/>
      <c r="C8" s="23"/>
      <c r="D8" s="23"/>
      <c r="E8" s="23"/>
      <c r="F8" s="23"/>
      <c r="G8" s="23"/>
      <c r="H8" s="23"/>
      <c r="I8" s="23"/>
    </row>
    <row r="9" ht="30" customHeight="1" spans="1:9">
      <c r="A9" s="52" t="s">
        <v>30</v>
      </c>
      <c r="B9" s="23"/>
      <c r="C9" s="23"/>
      <c r="D9" s="23"/>
      <c r="E9" s="23"/>
      <c r="F9" s="23"/>
      <c r="G9" s="23"/>
      <c r="H9" s="23"/>
      <c r="I9" s="23"/>
    </row>
    <row r="10" ht="29" customHeight="1" spans="1:3">
      <c r="A10" s="79" t="s">
        <v>445</v>
      </c>
      <c r="B10" s="80"/>
      <c r="C10" s="80"/>
    </row>
  </sheetData>
  <mergeCells count="6">
    <mergeCell ref="A2:I2"/>
    <mergeCell ref="A3:F3"/>
    <mergeCell ref="B4:D4"/>
    <mergeCell ref="E4:I4"/>
    <mergeCell ref="A10:C10"/>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C8"/>
    </sheetView>
  </sheetViews>
  <sheetFormatPr defaultColWidth="9.14285714285714" defaultRowHeight="12" customHeight="1" outlineLevelRow="7"/>
  <cols>
    <col min="1" max="1" width="27.6285714285714" customWidth="1"/>
    <col min="2" max="2" width="24.4761904761905" customWidth="1"/>
    <col min="3" max="9" width="11.7714285714286" customWidth="1"/>
    <col min="10" max="10" width="33.0476190476191" customWidth="1"/>
  </cols>
  <sheetData>
    <row r="1" customHeight="1" spans="1:10">
      <c r="A1" s="1"/>
      <c r="B1" s="1"/>
      <c r="C1" s="1"/>
      <c r="D1" s="1"/>
      <c r="E1" s="1"/>
      <c r="F1" s="1"/>
      <c r="G1" s="1"/>
      <c r="H1" s="1"/>
      <c r="I1" s="1"/>
      <c r="J1" s="67" t="s">
        <v>493</v>
      </c>
    </row>
    <row r="2" ht="28.5" customHeight="1" spans="1:10">
      <c r="A2" s="55" t="str">
        <f>"2025"&amp;"年州对下转移支付绩效目标表"</f>
        <v>2025年州对下转移支付绩效目标表</v>
      </c>
      <c r="B2" s="30"/>
      <c r="C2" s="30"/>
      <c r="D2" s="30"/>
      <c r="E2" s="30"/>
      <c r="F2" s="56"/>
      <c r="G2" s="30"/>
      <c r="H2" s="56"/>
      <c r="I2" s="56"/>
      <c r="J2" s="30"/>
    </row>
    <row r="3" ht="17.25" customHeight="1" spans="1:10">
      <c r="A3" s="31" t="str">
        <f>"单位名称："&amp;"德宏傣族景颇族自治州甘蔗科学研究所"</f>
        <v>单位名称：德宏傣族景颇族自治州甘蔗科学研究所</v>
      </c>
      <c r="B3" s="46"/>
      <c r="C3" s="46"/>
      <c r="D3" s="46"/>
      <c r="E3" s="46"/>
      <c r="F3" s="57"/>
      <c r="G3" s="46"/>
      <c r="H3" s="57"/>
      <c r="I3" s="1"/>
      <c r="J3" s="1"/>
    </row>
    <row r="4" ht="44.25" customHeight="1" spans="1:10">
      <c r="A4" s="35" t="s">
        <v>303</v>
      </c>
      <c r="B4" s="35" t="s">
        <v>304</v>
      </c>
      <c r="C4" s="35" t="s">
        <v>305</v>
      </c>
      <c r="D4" s="35" t="s">
        <v>306</v>
      </c>
      <c r="E4" s="35" t="s">
        <v>307</v>
      </c>
      <c r="F4" s="58" t="s">
        <v>308</v>
      </c>
      <c r="G4" s="35" t="s">
        <v>309</v>
      </c>
      <c r="H4" s="58" t="s">
        <v>310</v>
      </c>
      <c r="I4" s="58" t="s">
        <v>311</v>
      </c>
      <c r="J4" s="35" t="s">
        <v>312</v>
      </c>
    </row>
    <row r="5" ht="14.25" customHeight="1" spans="1:10">
      <c r="A5" s="36">
        <v>1</v>
      </c>
      <c r="B5" s="36">
        <v>2</v>
      </c>
      <c r="C5" s="36">
        <v>3</v>
      </c>
      <c r="D5" s="36">
        <v>4</v>
      </c>
      <c r="E5" s="36">
        <v>5</v>
      </c>
      <c r="F5" s="36">
        <v>6</v>
      </c>
      <c r="G5" s="36">
        <v>7</v>
      </c>
      <c r="H5" s="36">
        <v>8</v>
      </c>
      <c r="I5" s="36">
        <v>9</v>
      </c>
      <c r="J5" s="36">
        <v>10</v>
      </c>
    </row>
    <row r="6" ht="52.5" customHeight="1" spans="1:10">
      <c r="A6" s="59"/>
      <c r="B6" s="60"/>
      <c r="C6" s="60"/>
      <c r="D6" s="50"/>
      <c r="E6" s="61"/>
      <c r="F6" s="62"/>
      <c r="G6" s="61"/>
      <c r="H6" s="62"/>
      <c r="I6" s="62"/>
      <c r="J6" s="61"/>
    </row>
    <row r="7" ht="52.5" customHeight="1" spans="1:10">
      <c r="A7" s="63"/>
      <c r="B7" s="64"/>
      <c r="C7" s="65"/>
      <c r="D7" s="66"/>
      <c r="E7" s="37"/>
      <c r="F7" s="52"/>
      <c r="G7" s="61"/>
      <c r="H7" s="22"/>
      <c r="I7" s="22"/>
      <c r="J7" s="37"/>
    </row>
    <row r="8" ht="24" customHeight="1" spans="1:3">
      <c r="A8" s="28" t="s">
        <v>445</v>
      </c>
      <c r="B8" s="29"/>
      <c r="C8" s="29"/>
    </row>
  </sheetData>
  <mergeCells count="3">
    <mergeCell ref="A2:J2"/>
    <mergeCell ref="A3:H3"/>
    <mergeCell ref="A8:C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C9"/>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494</v>
      </c>
    </row>
    <row r="2" ht="28.5" customHeight="1" spans="1:8">
      <c r="A2" s="44" t="str">
        <f>"2025"&amp;"年新增资产配置表"</f>
        <v>2025年新增资产配置表</v>
      </c>
      <c r="B2" s="30"/>
      <c r="C2" s="30"/>
      <c r="D2" s="30"/>
      <c r="E2" s="30"/>
      <c r="F2" s="30"/>
      <c r="G2" s="30"/>
      <c r="H2" s="30"/>
    </row>
    <row r="3" ht="13.5" customHeight="1" spans="1:8">
      <c r="A3" s="45" t="str">
        <f>"单位名称："&amp;"德宏傣族景颇族自治州甘蔗科学研究所"</f>
        <v>单位名称：德宏傣族景颇族自治州甘蔗科学研究所</v>
      </c>
      <c r="B3" s="32"/>
      <c r="C3" s="46"/>
      <c r="D3" s="1"/>
      <c r="E3" s="1"/>
      <c r="F3" s="1"/>
      <c r="G3" s="1"/>
      <c r="H3" s="1"/>
    </row>
    <row r="4" ht="18" customHeight="1" spans="1:8">
      <c r="A4" s="11" t="s">
        <v>181</v>
      </c>
      <c r="B4" s="11" t="s">
        <v>495</v>
      </c>
      <c r="C4" s="11" t="s">
        <v>496</v>
      </c>
      <c r="D4" s="11" t="s">
        <v>497</v>
      </c>
      <c r="E4" s="11" t="s">
        <v>498</v>
      </c>
      <c r="F4" s="47" t="s">
        <v>499</v>
      </c>
      <c r="G4" s="48"/>
      <c r="H4" s="49"/>
    </row>
    <row r="5" ht="18" customHeight="1" spans="1:8">
      <c r="A5" s="18"/>
      <c r="B5" s="18"/>
      <c r="C5" s="18"/>
      <c r="D5" s="18"/>
      <c r="E5" s="18"/>
      <c r="F5" s="35" t="s">
        <v>451</v>
      </c>
      <c r="G5" s="35" t="s">
        <v>500</v>
      </c>
      <c r="H5" s="35" t="s">
        <v>501</v>
      </c>
    </row>
    <row r="6" ht="21" customHeight="1" spans="1:8">
      <c r="A6" s="35">
        <v>1</v>
      </c>
      <c r="B6" s="35">
        <v>2</v>
      </c>
      <c r="C6" s="35">
        <v>3</v>
      </c>
      <c r="D6" s="35">
        <v>4</v>
      </c>
      <c r="E6" s="35">
        <v>5</v>
      </c>
      <c r="F6" s="35">
        <v>6</v>
      </c>
      <c r="G6" s="35">
        <v>7</v>
      </c>
      <c r="H6" s="35">
        <v>8</v>
      </c>
    </row>
    <row r="7" ht="33" customHeight="1" spans="1:8">
      <c r="A7" s="50"/>
      <c r="B7" s="50"/>
      <c r="C7" s="50"/>
      <c r="D7" s="50"/>
      <c r="E7" s="50"/>
      <c r="F7" s="41"/>
      <c r="G7" s="51"/>
      <c r="H7" s="51"/>
    </row>
    <row r="8" ht="24" customHeight="1" spans="1:8">
      <c r="A8" s="52" t="s">
        <v>30</v>
      </c>
      <c r="B8" s="53"/>
      <c r="C8" s="53"/>
      <c r="D8" s="53"/>
      <c r="E8" s="53"/>
      <c r="F8" s="42"/>
      <c r="G8" s="54"/>
      <c r="H8" s="54"/>
    </row>
    <row r="9" ht="23" customHeight="1" spans="1:3">
      <c r="A9" s="28" t="s">
        <v>445</v>
      </c>
      <c r="B9" s="29"/>
      <c r="C9" s="29"/>
    </row>
  </sheetData>
  <mergeCells count="10">
    <mergeCell ref="A2:H2"/>
    <mergeCell ref="A3:C3"/>
    <mergeCell ref="F4:H4"/>
    <mergeCell ref="A8:E8"/>
    <mergeCell ref="A9:C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C1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502</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ht="13.5" customHeight="1" spans="1:11">
      <c r="A3" s="31" t="str">
        <f>"单位名称："&amp;"德宏傣族景颇族自治州甘蔗科学研究所"</f>
        <v>单位名称：德宏傣族景颇族自治州甘蔗科学研究所</v>
      </c>
      <c r="B3" s="32"/>
      <c r="C3" s="32"/>
      <c r="D3" s="32"/>
      <c r="E3" s="32"/>
      <c r="F3" s="32"/>
      <c r="G3" s="32"/>
      <c r="H3" s="33"/>
      <c r="I3" s="33"/>
      <c r="J3" s="33"/>
      <c r="K3" s="40" t="s">
        <v>27</v>
      </c>
    </row>
    <row r="4" ht="21.75" customHeight="1" spans="1:11">
      <c r="A4" s="34" t="s">
        <v>255</v>
      </c>
      <c r="B4" s="34" t="s">
        <v>183</v>
      </c>
      <c r="C4" s="34" t="s">
        <v>256</v>
      </c>
      <c r="D4" s="35" t="s">
        <v>184</v>
      </c>
      <c r="E4" s="35" t="s">
        <v>185</v>
      </c>
      <c r="F4" s="35" t="s">
        <v>257</v>
      </c>
      <c r="G4" s="35" t="s">
        <v>258</v>
      </c>
      <c r="H4" s="36" t="s">
        <v>30</v>
      </c>
      <c r="I4" s="36" t="s">
        <v>503</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444</v>
      </c>
      <c r="B10" s="39"/>
      <c r="C10" s="39"/>
      <c r="D10" s="39"/>
      <c r="E10" s="39"/>
      <c r="F10" s="39"/>
      <c r="G10" s="39"/>
      <c r="H10" s="23"/>
      <c r="I10" s="23"/>
      <c r="J10" s="23"/>
      <c r="K10" s="42"/>
    </row>
    <row r="11" ht="22" customHeight="1" spans="1:3">
      <c r="A11" s="28" t="s">
        <v>445</v>
      </c>
      <c r="B11" s="29"/>
      <c r="C11" s="29"/>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D22" sqref="D22"/>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504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"单位名称："&amp;"德宏傣族景颇族自治州甘蔗科学研究所"</f>
        <v>单位名称：德宏傣族景颇族自治州甘蔗科学研究所</v>
      </c>
      <c r="B3" s="7"/>
      <c r="C3" s="7"/>
      <c r="D3" s="7"/>
      <c r="E3" s="8"/>
      <c r="F3" s="8"/>
      <c r="G3" s="9" t="s">
        <v>27</v>
      </c>
    </row>
    <row r="4" ht="21.75" customHeight="1" spans="1:7">
      <c r="A4" s="10" t="s">
        <v>256</v>
      </c>
      <c r="B4" s="10" t="s">
        <v>255</v>
      </c>
      <c r="C4" s="10" t="s">
        <v>183</v>
      </c>
      <c r="D4" s="11" t="s">
        <v>505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c r="B8" s="22"/>
      <c r="C8" s="22"/>
      <c r="D8" s="22"/>
      <c r="E8" s="23"/>
      <c r="F8" s="23"/>
      <c r="G8" s="23"/>
    </row>
    <row r="9" ht="52.5" customHeight="1" spans="1:7">
      <c r="A9" s="24"/>
      <c r="B9" s="22"/>
      <c r="C9" s="22"/>
      <c r="D9" s="22"/>
      <c r="E9" s="23"/>
      <c r="F9" s="23"/>
      <c r="G9" s="23"/>
    </row>
    <row r="10" ht="30" customHeight="1" spans="1:7">
      <c r="A10" s="25" t="s">
        <v>30</v>
      </c>
      <c r="B10" s="26" t="s">
        <v>506</v>
      </c>
      <c r="C10" s="26"/>
      <c r="D10" s="27"/>
      <c r="E10" s="23"/>
      <c r="F10" s="23"/>
      <c r="G10" s="23"/>
    </row>
    <row r="11" ht="27" customHeight="1" spans="1:3">
      <c r="A11" s="28" t="s">
        <v>445</v>
      </c>
      <c r="B11" s="29"/>
      <c r="C11" s="29"/>
    </row>
  </sheetData>
  <mergeCells count="12">
    <mergeCell ref="A2:G2"/>
    <mergeCell ref="A3:D3"/>
    <mergeCell ref="E4:G4"/>
    <mergeCell ref="A10:D10"/>
    <mergeCell ref="A11:C1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3"/>
      <c r="J1" s="1"/>
      <c r="K1" s="1"/>
      <c r="L1" s="1"/>
      <c r="M1" s="1"/>
      <c r="N1" s="1"/>
      <c r="O1" s="1"/>
      <c r="P1" s="90" t="s">
        <v>26</v>
      </c>
      <c r="Q1" s="90"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ht="18" customHeight="1" spans="1:17">
      <c r="A3" s="32" t="str">
        <f>"单位名称："&amp;"德宏傣族景颇族自治州甘蔗科学研究所"</f>
        <v>单位名称：德宏傣族景颇族自治州甘蔗科学研究所</v>
      </c>
      <c r="B3" s="32"/>
      <c r="C3" s="46"/>
      <c r="D3" s="46"/>
      <c r="E3" s="46"/>
      <c r="F3" s="46"/>
      <c r="G3" s="46"/>
      <c r="H3" s="46"/>
      <c r="I3" s="46"/>
      <c r="J3" s="46"/>
      <c r="K3" s="46"/>
      <c r="L3" s="46"/>
      <c r="M3" s="46"/>
      <c r="N3" s="46"/>
      <c r="O3" s="46"/>
      <c r="P3" s="90" t="s">
        <v>27</v>
      </c>
      <c r="Q3" s="9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6"/>
      <c r="B6" s="76"/>
      <c r="C6" s="76"/>
      <c r="D6" s="84"/>
      <c r="E6" s="84"/>
      <c r="F6" s="84"/>
      <c r="G6" s="76"/>
      <c r="H6" s="76"/>
      <c r="I6" s="36" t="s">
        <v>33</v>
      </c>
      <c r="J6" s="34" t="s">
        <v>40</v>
      </c>
      <c r="K6" s="34" t="s">
        <v>41</v>
      </c>
      <c r="L6" s="10" t="s">
        <v>42</v>
      </c>
      <c r="M6" s="10" t="s">
        <v>43</v>
      </c>
      <c r="N6" s="10" t="s">
        <v>44</v>
      </c>
      <c r="O6" s="84"/>
      <c r="P6" s="84"/>
      <c r="Q6" s="84"/>
      <c r="R6" s="84"/>
      <c r="S6" s="84"/>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8">
        <v>19</v>
      </c>
    </row>
    <row r="8" ht="52.5" customHeight="1" spans="1:19">
      <c r="A8" s="169" t="s">
        <v>45</v>
      </c>
      <c r="B8" s="169" t="s">
        <v>46</v>
      </c>
      <c r="C8" s="23">
        <v>7624315.12</v>
      </c>
      <c r="D8" s="23">
        <v>7624315.12</v>
      </c>
      <c r="E8" s="23">
        <v>5621315.12</v>
      </c>
      <c r="F8" s="23"/>
      <c r="G8" s="23"/>
      <c r="H8" s="23"/>
      <c r="I8" s="23">
        <v>2003000</v>
      </c>
      <c r="J8" s="23"/>
      <c r="K8" s="23"/>
      <c r="L8" s="23"/>
      <c r="M8" s="23"/>
      <c r="N8" s="23">
        <v>2003000</v>
      </c>
      <c r="O8" s="23"/>
      <c r="P8" s="23"/>
      <c r="Q8" s="23"/>
      <c r="R8" s="23"/>
      <c r="S8" s="23"/>
    </row>
    <row r="9" ht="30" customHeight="1" spans="1:19">
      <c r="A9" s="12" t="s">
        <v>30</v>
      </c>
      <c r="B9" s="170"/>
      <c r="C9" s="159">
        <v>7624315.12</v>
      </c>
      <c r="D9" s="159">
        <v>7624315.12</v>
      </c>
      <c r="E9" s="159">
        <v>5621315.12</v>
      </c>
      <c r="F9" s="159"/>
      <c r="G9" s="159"/>
      <c r="H9" s="159"/>
      <c r="I9" s="159">
        <v>2003000</v>
      </c>
      <c r="J9" s="159"/>
      <c r="K9" s="159"/>
      <c r="L9" s="159"/>
      <c r="M9" s="159"/>
      <c r="N9" s="159">
        <v>2003000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5"/>
  <sheetViews>
    <sheetView showZeros="0" topLeftCell="A26" workbookViewId="0">
      <selection activeCell="S11" sqref="S11"/>
    </sheetView>
  </sheetViews>
  <sheetFormatPr defaultColWidth="8.84761904761905" defaultRowHeight="15" customHeight="1"/>
  <cols>
    <col min="1" max="1" width="12.2857142857143" customWidth="1"/>
    <col min="2" max="2" width="18.7142857142857" customWidth="1"/>
    <col min="3" max="3" width="18.2857142857143" customWidth="1"/>
    <col min="4"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2" t="str">
        <f>"单位名称："&amp;"德宏傣族景颇族自治州甘蔗科学研究所"</f>
        <v>单位名称：德宏傣族景颇族自治州甘蔗科学研究所</v>
      </c>
      <c r="B3" s="32"/>
      <c r="C3" s="32"/>
      <c r="D3" s="32"/>
      <c r="E3" s="32"/>
      <c r="F3" s="32"/>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6133006</v>
      </c>
      <c r="D7" s="131">
        <v>4130006</v>
      </c>
      <c r="E7" s="131">
        <v>4130006</v>
      </c>
      <c r="F7" s="131"/>
      <c r="G7" s="131"/>
      <c r="H7" s="131"/>
      <c r="I7" s="131"/>
      <c r="J7" s="131">
        <v>2003000</v>
      </c>
      <c r="K7" s="131"/>
      <c r="L7" s="131"/>
      <c r="M7" s="131"/>
      <c r="N7" s="131"/>
      <c r="O7" s="131">
        <v>2003000</v>
      </c>
    </row>
    <row r="8" ht="52.5" customHeight="1" spans="1:15">
      <c r="A8" s="166" t="s">
        <v>76</v>
      </c>
      <c r="B8" s="166" t="s">
        <v>77</v>
      </c>
      <c r="C8" s="131">
        <v>4130006</v>
      </c>
      <c r="D8" s="131">
        <v>4130006</v>
      </c>
      <c r="E8" s="131">
        <v>4130006</v>
      </c>
      <c r="F8" s="131"/>
      <c r="G8" s="131"/>
      <c r="H8" s="131"/>
      <c r="I8" s="131"/>
      <c r="J8" s="131"/>
      <c r="K8" s="131"/>
      <c r="L8" s="131"/>
      <c r="M8" s="131"/>
      <c r="N8" s="131"/>
      <c r="O8" s="131"/>
    </row>
    <row r="9" ht="52.5" customHeight="1" spans="1:15">
      <c r="A9" s="167" t="s">
        <v>78</v>
      </c>
      <c r="B9" s="167" t="s">
        <v>79</v>
      </c>
      <c r="C9" s="131">
        <v>4130006</v>
      </c>
      <c r="D9" s="131">
        <v>4130006</v>
      </c>
      <c r="E9" s="131">
        <v>4130006</v>
      </c>
      <c r="F9" s="131"/>
      <c r="G9" s="131"/>
      <c r="H9" s="131"/>
      <c r="I9" s="131"/>
      <c r="J9" s="131"/>
      <c r="K9" s="131"/>
      <c r="L9" s="131"/>
      <c r="M9" s="131"/>
      <c r="N9" s="131"/>
      <c r="O9" s="131"/>
    </row>
    <row r="10" ht="52.5" customHeight="1" spans="1:15">
      <c r="A10" s="166" t="s">
        <v>80</v>
      </c>
      <c r="B10" s="166" t="s">
        <v>81</v>
      </c>
      <c r="C10" s="131">
        <v>1773000</v>
      </c>
      <c r="D10" s="131"/>
      <c r="E10" s="131"/>
      <c r="F10" s="131"/>
      <c r="G10" s="131"/>
      <c r="H10" s="131"/>
      <c r="I10" s="131"/>
      <c r="J10" s="131">
        <v>1773000</v>
      </c>
      <c r="K10" s="131"/>
      <c r="L10" s="131"/>
      <c r="M10" s="131"/>
      <c r="N10" s="131"/>
      <c r="O10" s="131">
        <v>1773000</v>
      </c>
    </row>
    <row r="11" ht="52.5" customHeight="1" spans="1:15">
      <c r="A11" s="167" t="s">
        <v>82</v>
      </c>
      <c r="B11" s="167" t="s">
        <v>83</v>
      </c>
      <c r="C11" s="131">
        <v>1723000</v>
      </c>
      <c r="D11" s="131"/>
      <c r="E11" s="131"/>
      <c r="F11" s="131"/>
      <c r="G11" s="131"/>
      <c r="H11" s="131"/>
      <c r="I11" s="131"/>
      <c r="J11" s="131">
        <v>1723000</v>
      </c>
      <c r="K11" s="131"/>
      <c r="L11" s="131"/>
      <c r="M11" s="131"/>
      <c r="N11" s="131"/>
      <c r="O11" s="131">
        <v>1723000</v>
      </c>
    </row>
    <row r="12" ht="52.5" customHeight="1" spans="1:15">
      <c r="A12" s="167" t="s">
        <v>84</v>
      </c>
      <c r="B12" s="167" t="s">
        <v>85</v>
      </c>
      <c r="C12" s="131">
        <v>50000</v>
      </c>
      <c r="D12" s="131"/>
      <c r="E12" s="131"/>
      <c r="F12" s="131"/>
      <c r="G12" s="131"/>
      <c r="H12" s="131"/>
      <c r="I12" s="131"/>
      <c r="J12" s="131">
        <v>50000</v>
      </c>
      <c r="K12" s="131"/>
      <c r="L12" s="131"/>
      <c r="M12" s="131"/>
      <c r="N12" s="131"/>
      <c r="O12" s="131">
        <v>50000</v>
      </c>
    </row>
    <row r="13" ht="52.5" customHeight="1" spans="1:15">
      <c r="A13" s="166" t="s">
        <v>86</v>
      </c>
      <c r="B13" s="166" t="s">
        <v>87</v>
      </c>
      <c r="C13" s="131">
        <v>180000</v>
      </c>
      <c r="D13" s="131"/>
      <c r="E13" s="131"/>
      <c r="F13" s="131"/>
      <c r="G13" s="131"/>
      <c r="H13" s="131"/>
      <c r="I13" s="131"/>
      <c r="J13" s="131">
        <v>180000</v>
      </c>
      <c r="K13" s="131"/>
      <c r="L13" s="131"/>
      <c r="M13" s="131"/>
      <c r="N13" s="131"/>
      <c r="O13" s="131">
        <v>180000</v>
      </c>
    </row>
    <row r="14" ht="52.5" customHeight="1" spans="1:15">
      <c r="A14" s="167" t="s">
        <v>88</v>
      </c>
      <c r="B14" s="167" t="s">
        <v>89</v>
      </c>
      <c r="C14" s="131">
        <v>130000</v>
      </c>
      <c r="D14" s="131"/>
      <c r="E14" s="131"/>
      <c r="F14" s="131"/>
      <c r="G14" s="131"/>
      <c r="H14" s="131"/>
      <c r="I14" s="131"/>
      <c r="J14" s="131">
        <v>130000</v>
      </c>
      <c r="K14" s="131"/>
      <c r="L14" s="131"/>
      <c r="M14" s="131"/>
      <c r="N14" s="131"/>
      <c r="O14" s="131">
        <v>130000</v>
      </c>
    </row>
    <row r="15" ht="52.5" customHeight="1" spans="1:15">
      <c r="A15" s="167" t="s">
        <v>90</v>
      </c>
      <c r="B15" s="167" t="s">
        <v>91</v>
      </c>
      <c r="C15" s="131">
        <v>50000</v>
      </c>
      <c r="D15" s="131"/>
      <c r="E15" s="131"/>
      <c r="F15" s="131"/>
      <c r="G15" s="131"/>
      <c r="H15" s="131"/>
      <c r="I15" s="131"/>
      <c r="J15" s="131">
        <v>50000</v>
      </c>
      <c r="K15" s="131"/>
      <c r="L15" s="131"/>
      <c r="M15" s="131"/>
      <c r="N15" s="131"/>
      <c r="O15" s="131">
        <v>50000</v>
      </c>
    </row>
    <row r="16" ht="52.5" customHeight="1" spans="1:15">
      <c r="A16" s="166" t="s">
        <v>92</v>
      </c>
      <c r="B16" s="166" t="s">
        <v>93</v>
      </c>
      <c r="C16" s="131">
        <v>50000</v>
      </c>
      <c r="D16" s="131"/>
      <c r="E16" s="131"/>
      <c r="F16" s="131"/>
      <c r="G16" s="131"/>
      <c r="H16" s="131"/>
      <c r="I16" s="131"/>
      <c r="J16" s="131">
        <v>50000</v>
      </c>
      <c r="K16" s="131"/>
      <c r="L16" s="131"/>
      <c r="M16" s="131"/>
      <c r="N16" s="131"/>
      <c r="O16" s="131">
        <v>50000</v>
      </c>
    </row>
    <row r="17" ht="52.5" customHeight="1" spans="1:15">
      <c r="A17" s="167" t="s">
        <v>94</v>
      </c>
      <c r="B17" s="167" t="s">
        <v>95</v>
      </c>
      <c r="C17" s="131">
        <v>50000</v>
      </c>
      <c r="D17" s="131"/>
      <c r="E17" s="131"/>
      <c r="F17" s="131"/>
      <c r="G17" s="131"/>
      <c r="H17" s="131"/>
      <c r="I17" s="131"/>
      <c r="J17" s="131">
        <v>50000</v>
      </c>
      <c r="K17" s="131"/>
      <c r="L17" s="131"/>
      <c r="M17" s="131"/>
      <c r="N17" s="131"/>
      <c r="O17" s="131">
        <v>50000</v>
      </c>
    </row>
    <row r="18" ht="52.5" customHeight="1" spans="1:15">
      <c r="A18" s="165" t="s">
        <v>96</v>
      </c>
      <c r="B18" s="165" t="s">
        <v>97</v>
      </c>
      <c r="C18" s="131">
        <v>627882.66</v>
      </c>
      <c r="D18" s="131">
        <v>627882.66</v>
      </c>
      <c r="E18" s="131">
        <v>627882.66</v>
      </c>
      <c r="F18" s="131"/>
      <c r="G18" s="131"/>
      <c r="H18" s="131"/>
      <c r="I18" s="131"/>
      <c r="J18" s="131"/>
      <c r="K18" s="131"/>
      <c r="L18" s="131"/>
      <c r="M18" s="131"/>
      <c r="N18" s="131"/>
      <c r="O18" s="131"/>
    </row>
    <row r="19" ht="52.5" customHeight="1" spans="1:15">
      <c r="A19" s="166" t="s">
        <v>98</v>
      </c>
      <c r="B19" s="166" t="s">
        <v>99</v>
      </c>
      <c r="C19" s="131">
        <v>596600.96</v>
      </c>
      <c r="D19" s="131">
        <v>596600.96</v>
      </c>
      <c r="E19" s="131">
        <v>596600.96</v>
      </c>
      <c r="F19" s="131"/>
      <c r="G19" s="131"/>
      <c r="H19" s="131"/>
      <c r="I19" s="131"/>
      <c r="J19" s="131"/>
      <c r="K19" s="131"/>
      <c r="L19" s="131"/>
      <c r="M19" s="131"/>
      <c r="N19" s="131"/>
      <c r="O19" s="131"/>
    </row>
    <row r="20" ht="52.5" customHeight="1" spans="1:15">
      <c r="A20" s="167" t="s">
        <v>100</v>
      </c>
      <c r="B20" s="167" t="s">
        <v>101</v>
      </c>
      <c r="C20" s="131">
        <v>29000</v>
      </c>
      <c r="D20" s="131">
        <v>29000</v>
      </c>
      <c r="E20" s="131">
        <v>29000</v>
      </c>
      <c r="F20" s="131"/>
      <c r="G20" s="131"/>
      <c r="H20" s="131"/>
      <c r="I20" s="131"/>
      <c r="J20" s="131"/>
      <c r="K20" s="131"/>
      <c r="L20" s="131"/>
      <c r="M20" s="131"/>
      <c r="N20" s="131"/>
      <c r="O20" s="131"/>
    </row>
    <row r="21" ht="52.5" customHeight="1" spans="1:15">
      <c r="A21" s="167" t="s">
        <v>102</v>
      </c>
      <c r="B21" s="167" t="s">
        <v>103</v>
      </c>
      <c r="C21" s="131">
        <v>567600.96</v>
      </c>
      <c r="D21" s="131">
        <v>567600.96</v>
      </c>
      <c r="E21" s="131">
        <v>567600.96</v>
      </c>
      <c r="F21" s="131"/>
      <c r="G21" s="131"/>
      <c r="H21" s="131"/>
      <c r="I21" s="131"/>
      <c r="J21" s="131"/>
      <c r="K21" s="131"/>
      <c r="L21" s="131"/>
      <c r="M21" s="131"/>
      <c r="N21" s="131"/>
      <c r="O21" s="131"/>
    </row>
    <row r="22" ht="52.5" customHeight="1" spans="1:15">
      <c r="A22" s="166" t="s">
        <v>104</v>
      </c>
      <c r="B22" s="166" t="s">
        <v>105</v>
      </c>
      <c r="C22" s="131">
        <v>7233</v>
      </c>
      <c r="D22" s="131">
        <v>7233</v>
      </c>
      <c r="E22" s="131">
        <v>7233</v>
      </c>
      <c r="F22" s="131"/>
      <c r="G22" s="131"/>
      <c r="H22" s="131"/>
      <c r="I22" s="131"/>
      <c r="J22" s="131"/>
      <c r="K22" s="131"/>
      <c r="L22" s="131"/>
      <c r="M22" s="131"/>
      <c r="N22" s="131"/>
      <c r="O22" s="131"/>
    </row>
    <row r="23" ht="52.5" customHeight="1" spans="1:15">
      <c r="A23" s="167" t="s">
        <v>106</v>
      </c>
      <c r="B23" s="167" t="s">
        <v>107</v>
      </c>
      <c r="C23" s="131">
        <v>7233</v>
      </c>
      <c r="D23" s="131">
        <v>7233</v>
      </c>
      <c r="E23" s="131">
        <v>7233</v>
      </c>
      <c r="F23" s="131"/>
      <c r="G23" s="131"/>
      <c r="H23" s="131"/>
      <c r="I23" s="131"/>
      <c r="J23" s="131"/>
      <c r="K23" s="131"/>
      <c r="L23" s="131"/>
      <c r="M23" s="131"/>
      <c r="N23" s="131"/>
      <c r="O23" s="131"/>
    </row>
    <row r="24" ht="52.5" customHeight="1" spans="1:15">
      <c r="A24" s="166" t="s">
        <v>108</v>
      </c>
      <c r="B24" s="166" t="s">
        <v>109</v>
      </c>
      <c r="C24" s="131">
        <v>24048.7</v>
      </c>
      <c r="D24" s="131">
        <v>24048.7</v>
      </c>
      <c r="E24" s="131">
        <v>24048.7</v>
      </c>
      <c r="F24" s="131"/>
      <c r="G24" s="131"/>
      <c r="H24" s="131"/>
      <c r="I24" s="131"/>
      <c r="J24" s="131"/>
      <c r="K24" s="131"/>
      <c r="L24" s="131"/>
      <c r="M24" s="131"/>
      <c r="N24" s="131"/>
      <c r="O24" s="131"/>
    </row>
    <row r="25" ht="52.5" customHeight="1" spans="1:15">
      <c r="A25" s="167" t="s">
        <v>110</v>
      </c>
      <c r="B25" s="167" t="s">
        <v>109</v>
      </c>
      <c r="C25" s="131">
        <v>24048.7</v>
      </c>
      <c r="D25" s="131">
        <v>24048.7</v>
      </c>
      <c r="E25" s="131">
        <v>24048.7</v>
      </c>
      <c r="F25" s="131"/>
      <c r="G25" s="131"/>
      <c r="H25" s="131"/>
      <c r="I25" s="131"/>
      <c r="J25" s="131"/>
      <c r="K25" s="131"/>
      <c r="L25" s="131"/>
      <c r="M25" s="131"/>
      <c r="N25" s="131"/>
      <c r="O25" s="131"/>
    </row>
    <row r="26" ht="52.5" customHeight="1" spans="1:15">
      <c r="A26" s="165" t="s">
        <v>111</v>
      </c>
      <c r="B26" s="165" t="s">
        <v>112</v>
      </c>
      <c r="C26" s="131">
        <v>437725.74</v>
      </c>
      <c r="D26" s="131">
        <v>437725.74</v>
      </c>
      <c r="E26" s="131">
        <v>437725.74</v>
      </c>
      <c r="F26" s="131"/>
      <c r="G26" s="131"/>
      <c r="H26" s="131"/>
      <c r="I26" s="131"/>
      <c r="J26" s="131"/>
      <c r="K26" s="131"/>
      <c r="L26" s="131"/>
      <c r="M26" s="131"/>
      <c r="N26" s="131"/>
      <c r="O26" s="131"/>
    </row>
    <row r="27" ht="52.5" customHeight="1" spans="1:15">
      <c r="A27" s="166" t="s">
        <v>113</v>
      </c>
      <c r="B27" s="166" t="s">
        <v>114</v>
      </c>
      <c r="C27" s="131">
        <v>437725.74</v>
      </c>
      <c r="D27" s="131">
        <v>437725.74</v>
      </c>
      <c r="E27" s="131">
        <v>437725.74</v>
      </c>
      <c r="F27" s="131"/>
      <c r="G27" s="131"/>
      <c r="H27" s="131"/>
      <c r="I27" s="131"/>
      <c r="J27" s="131"/>
      <c r="K27" s="131"/>
      <c r="L27" s="131"/>
      <c r="M27" s="131"/>
      <c r="N27" s="131"/>
      <c r="O27" s="131"/>
    </row>
    <row r="28" ht="52.5" customHeight="1" spans="1:15">
      <c r="A28" s="167" t="s">
        <v>115</v>
      </c>
      <c r="B28" s="167" t="s">
        <v>116</v>
      </c>
      <c r="C28" s="131"/>
      <c r="D28" s="131"/>
      <c r="E28" s="131"/>
      <c r="F28" s="131"/>
      <c r="G28" s="131"/>
      <c r="H28" s="131"/>
      <c r="I28" s="131"/>
      <c r="J28" s="131"/>
      <c r="K28" s="131"/>
      <c r="L28" s="131"/>
      <c r="M28" s="131"/>
      <c r="N28" s="131"/>
      <c r="O28" s="131"/>
    </row>
    <row r="29" ht="52.5" customHeight="1" spans="1:15">
      <c r="A29" s="167" t="s">
        <v>117</v>
      </c>
      <c r="B29" s="167" t="s">
        <v>118</v>
      </c>
      <c r="C29" s="131">
        <v>280252.97</v>
      </c>
      <c r="D29" s="131">
        <v>280252.97</v>
      </c>
      <c r="E29" s="131">
        <v>280252.97</v>
      </c>
      <c r="F29" s="131"/>
      <c r="G29" s="131"/>
      <c r="H29" s="131"/>
      <c r="I29" s="131"/>
      <c r="J29" s="131"/>
      <c r="K29" s="131"/>
      <c r="L29" s="131"/>
      <c r="M29" s="131"/>
      <c r="N29" s="131"/>
      <c r="O29" s="131"/>
    </row>
    <row r="30" ht="52.5" customHeight="1" spans="1:15">
      <c r="A30" s="167" t="s">
        <v>119</v>
      </c>
      <c r="B30" s="167" t="s">
        <v>120</v>
      </c>
      <c r="C30" s="131">
        <v>111545.22</v>
      </c>
      <c r="D30" s="131">
        <v>111545.22</v>
      </c>
      <c r="E30" s="131">
        <v>111545.22</v>
      </c>
      <c r="F30" s="131"/>
      <c r="G30" s="131"/>
      <c r="H30" s="131"/>
      <c r="I30" s="131"/>
      <c r="J30" s="131"/>
      <c r="K30" s="131"/>
      <c r="L30" s="131"/>
      <c r="M30" s="131"/>
      <c r="N30" s="131"/>
      <c r="O30" s="131"/>
    </row>
    <row r="31" ht="52.5" customHeight="1" spans="1:15">
      <c r="A31" s="167" t="s">
        <v>121</v>
      </c>
      <c r="B31" s="167" t="s">
        <v>122</v>
      </c>
      <c r="C31" s="131">
        <v>45927.55</v>
      </c>
      <c r="D31" s="131">
        <v>45927.55</v>
      </c>
      <c r="E31" s="131">
        <v>45927.55</v>
      </c>
      <c r="F31" s="131"/>
      <c r="G31" s="131"/>
      <c r="H31" s="131"/>
      <c r="I31" s="131"/>
      <c r="J31" s="131"/>
      <c r="K31" s="131"/>
      <c r="L31" s="131"/>
      <c r="M31" s="131"/>
      <c r="N31" s="131"/>
      <c r="O31" s="131"/>
    </row>
    <row r="32" ht="52.5" customHeight="1" spans="1:15">
      <c r="A32" s="165" t="s">
        <v>123</v>
      </c>
      <c r="B32" s="165" t="s">
        <v>124</v>
      </c>
      <c r="C32" s="131">
        <v>425700.72</v>
      </c>
      <c r="D32" s="131">
        <v>425700.72</v>
      </c>
      <c r="E32" s="131">
        <v>425700.72</v>
      </c>
      <c r="F32" s="131"/>
      <c r="G32" s="131"/>
      <c r="H32" s="131"/>
      <c r="I32" s="131"/>
      <c r="J32" s="131"/>
      <c r="K32" s="131"/>
      <c r="L32" s="131"/>
      <c r="M32" s="131"/>
      <c r="N32" s="131"/>
      <c r="O32" s="131"/>
    </row>
    <row r="33" ht="52.5" customHeight="1" spans="1:15">
      <c r="A33" s="166" t="s">
        <v>125</v>
      </c>
      <c r="B33" s="166" t="s">
        <v>126</v>
      </c>
      <c r="C33" s="131">
        <v>425700.72</v>
      </c>
      <c r="D33" s="131">
        <v>425700.72</v>
      </c>
      <c r="E33" s="131">
        <v>425700.72</v>
      </c>
      <c r="F33" s="131"/>
      <c r="G33" s="131"/>
      <c r="H33" s="131"/>
      <c r="I33" s="131"/>
      <c r="J33" s="131"/>
      <c r="K33" s="131"/>
      <c r="L33" s="131"/>
      <c r="M33" s="131"/>
      <c r="N33" s="131"/>
      <c r="O33" s="131"/>
    </row>
    <row r="34" ht="52.5" customHeight="1" spans="1:15">
      <c r="A34" s="167" t="s">
        <v>127</v>
      </c>
      <c r="B34" s="167" t="s">
        <v>128</v>
      </c>
      <c r="C34" s="131">
        <v>425700.72</v>
      </c>
      <c r="D34" s="131">
        <v>425700.72</v>
      </c>
      <c r="E34" s="131">
        <v>425700.72</v>
      </c>
      <c r="F34" s="131"/>
      <c r="G34" s="131"/>
      <c r="H34" s="131"/>
      <c r="I34" s="131"/>
      <c r="J34" s="131"/>
      <c r="K34" s="131"/>
      <c r="L34" s="131"/>
      <c r="M34" s="131"/>
      <c r="N34" s="131"/>
      <c r="O34" s="131"/>
    </row>
    <row r="35" ht="30" customHeight="1" spans="1:15">
      <c r="A35" s="164" t="s">
        <v>30</v>
      </c>
      <c r="B35" s="164"/>
      <c r="C35" s="131">
        <v>7624315.12</v>
      </c>
      <c r="D35" s="131">
        <v>5621315.12</v>
      </c>
      <c r="E35" s="131">
        <v>5621315.12</v>
      </c>
      <c r="F35" s="131"/>
      <c r="G35" s="131"/>
      <c r="H35" s="131"/>
      <c r="I35" s="131"/>
      <c r="J35" s="131">
        <v>2003000</v>
      </c>
      <c r="K35" s="131"/>
      <c r="L35" s="131"/>
      <c r="M35" s="131"/>
      <c r="N35" s="131"/>
      <c r="O35" s="131">
        <v>2003000</v>
      </c>
    </row>
  </sheetData>
  <mergeCells count="13">
    <mergeCell ref="N1:O1"/>
    <mergeCell ref="A2:O2"/>
    <mergeCell ref="A3:F3"/>
    <mergeCell ref="N3:O3"/>
    <mergeCell ref="D4:F4"/>
    <mergeCell ref="J4:O4"/>
    <mergeCell ref="A35:B3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0" t="s">
        <v>129</v>
      </c>
    </row>
    <row r="2" ht="30.75" customHeight="1" spans="1:4">
      <c r="A2" s="154" t="str">
        <f>"2025"&amp;"年部门财政拨款收支预算总表"</f>
        <v>2025年部门财政拨款收支预算总表</v>
      </c>
      <c r="B2" s="154"/>
      <c r="C2" s="154"/>
      <c r="D2" s="154"/>
    </row>
    <row r="3" ht="18.75" customHeight="1" spans="1:4">
      <c r="A3" s="32" t="str">
        <f>"单位名称："&amp;"德宏傣族景颇族自治州甘蔗科学研究所"</f>
        <v>单位名称：德宏傣族景颇族自治州甘蔗科学研究所</v>
      </c>
      <c r="B3" s="155"/>
      <c r="C3" s="155"/>
      <c r="D3" s="91" t="s">
        <v>1</v>
      </c>
    </row>
    <row r="4" ht="19.5" customHeight="1" spans="1:4">
      <c r="A4" s="12" t="s">
        <v>130</v>
      </c>
      <c r="B4" s="14"/>
      <c r="C4" s="12" t="s">
        <v>131</v>
      </c>
      <c r="D4" s="14"/>
    </row>
    <row r="5" ht="21.75" customHeight="1" spans="1:4">
      <c r="A5" s="75" t="s">
        <v>132</v>
      </c>
      <c r="B5" s="11" t="s">
        <v>5</v>
      </c>
      <c r="C5" s="75" t="s">
        <v>133</v>
      </c>
      <c r="D5" s="11" t="s">
        <v>5</v>
      </c>
    </row>
    <row r="6" ht="17.25" customHeight="1" spans="1:4">
      <c r="A6" s="76"/>
      <c r="B6" s="18"/>
      <c r="C6" s="76"/>
      <c r="D6" s="18"/>
    </row>
    <row r="7" ht="19.5" customHeight="1" spans="1:4">
      <c r="A7" s="85" t="s">
        <v>134</v>
      </c>
      <c r="B7" s="23">
        <v>5621315.12</v>
      </c>
      <c r="C7" s="85" t="s">
        <v>135</v>
      </c>
      <c r="D7" s="23">
        <v>5621315.12</v>
      </c>
    </row>
    <row r="8" ht="19.5" customHeight="1" spans="1:4">
      <c r="A8" s="85" t="s">
        <v>136</v>
      </c>
      <c r="B8" s="23">
        <v>5621315.12</v>
      </c>
      <c r="C8" s="156" t="s">
        <v>137</v>
      </c>
      <c r="D8" s="23"/>
    </row>
    <row r="9" ht="19.5" customHeight="1" spans="1:4">
      <c r="A9" s="157" t="s">
        <v>138</v>
      </c>
      <c r="B9" s="23"/>
      <c r="C9" s="156" t="s">
        <v>139</v>
      </c>
      <c r="D9" s="23"/>
    </row>
    <row r="10" ht="19.5" customHeight="1" spans="1:4">
      <c r="A10" s="157" t="s">
        <v>140</v>
      </c>
      <c r="B10" s="23"/>
      <c r="C10" s="156" t="s">
        <v>141</v>
      </c>
      <c r="D10" s="23"/>
    </row>
    <row r="11" ht="19.5" customHeight="1" spans="1:4">
      <c r="A11" s="157" t="s">
        <v>142</v>
      </c>
      <c r="B11" s="23"/>
      <c r="C11" s="156" t="s">
        <v>143</v>
      </c>
      <c r="D11" s="23"/>
    </row>
    <row r="12" ht="19.5" customHeight="1" spans="1:4">
      <c r="A12" s="157" t="s">
        <v>136</v>
      </c>
      <c r="B12" s="23"/>
      <c r="C12" s="156" t="s">
        <v>144</v>
      </c>
      <c r="D12" s="23"/>
    </row>
    <row r="13" ht="19.5" customHeight="1" spans="1:4">
      <c r="A13" s="157" t="s">
        <v>138</v>
      </c>
      <c r="B13" s="23"/>
      <c r="C13" s="156" t="s">
        <v>145</v>
      </c>
      <c r="D13" s="23">
        <v>4130006</v>
      </c>
    </row>
    <row r="14" ht="19.5" customHeight="1" spans="1:4">
      <c r="A14" s="157" t="s">
        <v>140</v>
      </c>
      <c r="B14" s="23"/>
      <c r="C14" s="156" t="s">
        <v>146</v>
      </c>
      <c r="D14" s="23"/>
    </row>
    <row r="15" ht="19.5" customHeight="1" spans="1:4">
      <c r="A15" s="158"/>
      <c r="B15" s="23"/>
      <c r="C15" s="156" t="s">
        <v>147</v>
      </c>
      <c r="D15" s="23">
        <v>627882.66</v>
      </c>
    </row>
    <row r="16" ht="19.5" customHeight="1" spans="1:4">
      <c r="A16" s="158"/>
      <c r="B16" s="23"/>
      <c r="C16" s="156" t="s">
        <v>148</v>
      </c>
      <c r="D16" s="23">
        <v>437725.74</v>
      </c>
    </row>
    <row r="17" ht="19.5" customHeight="1" spans="1:4">
      <c r="A17" s="158"/>
      <c r="B17" s="23"/>
      <c r="C17" s="156" t="s">
        <v>149</v>
      </c>
      <c r="D17" s="23"/>
    </row>
    <row r="18" ht="19.5" customHeight="1" spans="1:4">
      <c r="A18" s="158"/>
      <c r="B18" s="23"/>
      <c r="C18" s="156" t="s">
        <v>150</v>
      </c>
      <c r="D18" s="23"/>
    </row>
    <row r="19" ht="19.5" customHeight="1" spans="1:4">
      <c r="A19" s="158"/>
      <c r="B19" s="23"/>
      <c r="C19" s="156" t="s">
        <v>151</v>
      </c>
      <c r="D19" s="23"/>
    </row>
    <row r="20" ht="19.5" customHeight="1" spans="1:4">
      <c r="A20" s="85"/>
      <c r="B20" s="23"/>
      <c r="C20" s="156" t="s">
        <v>152</v>
      </c>
      <c r="D20" s="23"/>
    </row>
    <row r="21" ht="19.5" customHeight="1" spans="1:4">
      <c r="A21" s="85"/>
      <c r="B21" s="23"/>
      <c r="C21" s="85" t="s">
        <v>153</v>
      </c>
      <c r="D21" s="23"/>
    </row>
    <row r="22" ht="19.5" customHeight="1" spans="1:4">
      <c r="A22" s="85"/>
      <c r="B22" s="23"/>
      <c r="C22" s="85" t="s">
        <v>154</v>
      </c>
      <c r="D22" s="23"/>
    </row>
    <row r="23" ht="19.5" customHeight="1" spans="1:4">
      <c r="A23" s="85"/>
      <c r="B23" s="23"/>
      <c r="C23" s="85" t="s">
        <v>155</v>
      </c>
      <c r="D23" s="23"/>
    </row>
    <row r="24" ht="19.5" customHeight="1" spans="1:4">
      <c r="A24" s="85"/>
      <c r="B24" s="23"/>
      <c r="C24" s="85" t="s">
        <v>156</v>
      </c>
      <c r="D24" s="23"/>
    </row>
    <row r="25" ht="19.5" customHeight="1" spans="1:4">
      <c r="A25" s="85"/>
      <c r="B25" s="23"/>
      <c r="C25" s="85" t="s">
        <v>157</v>
      </c>
      <c r="D25" s="23"/>
    </row>
    <row r="26" ht="19.5" customHeight="1" spans="1:4">
      <c r="A26" s="156"/>
      <c r="B26" s="23"/>
      <c r="C26" s="85" t="s">
        <v>158</v>
      </c>
      <c r="D26" s="23">
        <v>425700.72</v>
      </c>
    </row>
    <row r="27" ht="19.5" customHeight="1" spans="1:4">
      <c r="A27" s="85"/>
      <c r="B27" s="23"/>
      <c r="C27" s="85" t="s">
        <v>159</v>
      </c>
      <c r="D27" s="23"/>
    </row>
    <row r="28" customHeight="1" spans="1:4">
      <c r="A28" s="85"/>
      <c r="B28" s="23"/>
      <c r="C28" s="157" t="s">
        <v>160</v>
      </c>
      <c r="D28" s="23"/>
    </row>
    <row r="29" ht="19.5" customHeight="1" spans="1:4">
      <c r="A29" s="85"/>
      <c r="B29" s="23"/>
      <c r="C29" s="85" t="s">
        <v>161</v>
      </c>
      <c r="D29" s="23"/>
    </row>
    <row r="30" ht="19.5" customHeight="1" spans="1:4">
      <c r="A30" s="156"/>
      <c r="B30" s="23"/>
      <c r="C30" s="85" t="s">
        <v>162</v>
      </c>
      <c r="D30" s="23"/>
    </row>
    <row r="31" ht="18" customHeight="1" spans="1:4">
      <c r="A31" s="156"/>
      <c r="B31" s="23"/>
      <c r="C31" s="85" t="s">
        <v>163</v>
      </c>
      <c r="D31" s="23"/>
    </row>
    <row r="32" ht="18" customHeight="1" spans="1:4">
      <c r="A32" s="156"/>
      <c r="B32" s="23"/>
      <c r="C32" s="157" t="s">
        <v>164</v>
      </c>
      <c r="D32" s="23"/>
    </row>
    <row r="33" ht="18" customHeight="1" spans="1:4">
      <c r="A33" s="156"/>
      <c r="B33" s="23"/>
      <c r="C33" s="157" t="s">
        <v>165</v>
      </c>
      <c r="D33" s="23"/>
    </row>
    <row r="34" ht="19.5" customHeight="1" spans="1:4">
      <c r="A34" s="156"/>
      <c r="B34" s="159"/>
      <c r="C34" s="85" t="s">
        <v>166</v>
      </c>
      <c r="D34" s="159"/>
    </row>
    <row r="35" ht="19.5" customHeight="1" spans="1:4">
      <c r="A35" s="156"/>
      <c r="B35" s="23"/>
      <c r="C35" s="85" t="s">
        <v>167</v>
      </c>
      <c r="D35" s="23"/>
    </row>
    <row r="36" ht="19.5" customHeight="1" spans="1:4">
      <c r="A36" s="160" t="s">
        <v>24</v>
      </c>
      <c r="B36" s="23">
        <v>5621315.12</v>
      </c>
      <c r="C36" s="160" t="s">
        <v>25</v>
      </c>
      <c r="D36" s="23">
        <v>5621315.12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E29" sqref="E29"/>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168</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"单位名称："&amp;"德宏傣族景颇族自治州甘蔗科学研究所"</f>
        <v>单位名称：德宏傣族景颇族自治州甘蔗科学研究所</v>
      </c>
      <c r="B3" s="148"/>
      <c r="C3" s="121"/>
      <c r="D3" s="121"/>
      <c r="E3" s="121"/>
      <c r="F3" s="121"/>
      <c r="G3" s="125" t="s">
        <v>1</v>
      </c>
    </row>
    <row r="4" ht="18.75" customHeight="1" spans="1:7">
      <c r="A4" s="149" t="s">
        <v>169</v>
      </c>
      <c r="B4" s="149"/>
      <c r="C4" s="149" t="s">
        <v>30</v>
      </c>
      <c r="D4" s="149" t="s">
        <v>52</v>
      </c>
      <c r="E4" s="149"/>
      <c r="F4" s="149"/>
      <c r="G4" s="149" t="s">
        <v>53</v>
      </c>
    </row>
    <row r="5" ht="18.75" customHeight="1" spans="1:7">
      <c r="A5" s="149" t="s">
        <v>48</v>
      </c>
      <c r="B5" s="149" t="s">
        <v>49</v>
      </c>
      <c r="C5" s="149"/>
      <c r="D5" s="149" t="s">
        <v>33</v>
      </c>
      <c r="E5" s="149" t="s">
        <v>170</v>
      </c>
      <c r="F5" s="149" t="s">
        <v>171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4130006</v>
      </c>
      <c r="D7" s="151">
        <v>4130006</v>
      </c>
      <c r="E7" s="151">
        <v>3952506</v>
      </c>
      <c r="F7" s="151">
        <v>177500</v>
      </c>
      <c r="G7" s="151"/>
    </row>
    <row r="8" ht="18.75" customHeight="1" outlineLevel="1" spans="1:7">
      <c r="A8" s="152" t="s">
        <v>76</v>
      </c>
      <c r="B8" s="152" t="s">
        <v>77</v>
      </c>
      <c r="C8" s="151">
        <v>4130006</v>
      </c>
      <c r="D8" s="151">
        <v>4130006</v>
      </c>
      <c r="E8" s="151">
        <v>3952506</v>
      </c>
      <c r="F8" s="151">
        <v>177500</v>
      </c>
      <c r="G8" s="151"/>
    </row>
    <row r="9" ht="18.75" customHeight="1" outlineLevel="2" spans="1:7">
      <c r="A9" s="153" t="s">
        <v>78</v>
      </c>
      <c r="B9" s="153" t="s">
        <v>79</v>
      </c>
      <c r="C9" s="151">
        <v>4130006</v>
      </c>
      <c r="D9" s="151">
        <v>4130006</v>
      </c>
      <c r="E9" s="151">
        <v>3952506</v>
      </c>
      <c r="F9" s="151">
        <v>177500</v>
      </c>
      <c r="G9" s="151"/>
    </row>
    <row r="10" ht="18.75" customHeight="1" spans="1:7">
      <c r="A10" s="150" t="s">
        <v>96</v>
      </c>
      <c r="B10" s="150" t="s">
        <v>97</v>
      </c>
      <c r="C10" s="151">
        <v>627882.66</v>
      </c>
      <c r="D10" s="151">
        <v>627882.66</v>
      </c>
      <c r="E10" s="151">
        <v>598882.66</v>
      </c>
      <c r="F10" s="151">
        <v>29000</v>
      </c>
      <c r="G10" s="151"/>
    </row>
    <row r="11" ht="18.75" customHeight="1" outlineLevel="1" spans="1:7">
      <c r="A11" s="152" t="s">
        <v>98</v>
      </c>
      <c r="B11" s="152" t="s">
        <v>99</v>
      </c>
      <c r="C11" s="151">
        <v>596600.96</v>
      </c>
      <c r="D11" s="151">
        <v>596600.96</v>
      </c>
      <c r="E11" s="151">
        <v>567600.96</v>
      </c>
      <c r="F11" s="151">
        <v>29000</v>
      </c>
      <c r="G11" s="151"/>
    </row>
    <row r="12" ht="18.75" customHeight="1" outlineLevel="2" spans="1:7">
      <c r="A12" s="153" t="s">
        <v>100</v>
      </c>
      <c r="B12" s="153" t="s">
        <v>101</v>
      </c>
      <c r="C12" s="151">
        <v>29000</v>
      </c>
      <c r="D12" s="151">
        <v>29000</v>
      </c>
      <c r="E12" s="151"/>
      <c r="F12" s="151">
        <v>29000</v>
      </c>
      <c r="G12" s="151"/>
    </row>
    <row r="13" ht="18.75" customHeight="1" outlineLevel="2" spans="1:7">
      <c r="A13" s="153" t="s">
        <v>102</v>
      </c>
      <c r="B13" s="153" t="s">
        <v>103</v>
      </c>
      <c r="C13" s="151">
        <v>567600.96</v>
      </c>
      <c r="D13" s="151">
        <v>567600.96</v>
      </c>
      <c r="E13" s="151">
        <v>567600.96</v>
      </c>
      <c r="F13" s="151"/>
      <c r="G13" s="151"/>
    </row>
    <row r="14" ht="18.75" customHeight="1" outlineLevel="1" spans="1:7">
      <c r="A14" s="152" t="s">
        <v>104</v>
      </c>
      <c r="B14" s="152" t="s">
        <v>105</v>
      </c>
      <c r="C14" s="151">
        <v>7233</v>
      </c>
      <c r="D14" s="151">
        <v>7233</v>
      </c>
      <c r="E14" s="151">
        <v>7233</v>
      </c>
      <c r="F14" s="151"/>
      <c r="G14" s="151"/>
    </row>
    <row r="15" ht="18.75" customHeight="1" outlineLevel="2" spans="1:7">
      <c r="A15" s="153" t="s">
        <v>106</v>
      </c>
      <c r="B15" s="153" t="s">
        <v>107</v>
      </c>
      <c r="C15" s="151">
        <v>7233</v>
      </c>
      <c r="D15" s="151">
        <v>7233</v>
      </c>
      <c r="E15" s="151">
        <v>7233</v>
      </c>
      <c r="F15" s="151"/>
      <c r="G15" s="151"/>
    </row>
    <row r="16" ht="18.75" customHeight="1" outlineLevel="1" spans="1:7">
      <c r="A16" s="152" t="s">
        <v>108</v>
      </c>
      <c r="B16" s="152" t="s">
        <v>109</v>
      </c>
      <c r="C16" s="151">
        <v>24048.7</v>
      </c>
      <c r="D16" s="151">
        <v>24048.7</v>
      </c>
      <c r="E16" s="151">
        <v>24048.7</v>
      </c>
      <c r="F16" s="151"/>
      <c r="G16" s="151"/>
    </row>
    <row r="17" ht="18.75" customHeight="1" outlineLevel="2" spans="1:7">
      <c r="A17" s="153" t="s">
        <v>110</v>
      </c>
      <c r="B17" s="153" t="s">
        <v>109</v>
      </c>
      <c r="C17" s="151">
        <v>24048.7</v>
      </c>
      <c r="D17" s="151">
        <v>24048.7</v>
      </c>
      <c r="E17" s="151">
        <v>24048.7</v>
      </c>
      <c r="F17" s="151"/>
      <c r="G17" s="151"/>
    </row>
    <row r="18" ht="18.75" customHeight="1" spans="1:7">
      <c r="A18" s="150" t="s">
        <v>111</v>
      </c>
      <c r="B18" s="150" t="s">
        <v>112</v>
      </c>
      <c r="C18" s="151">
        <v>437725.74</v>
      </c>
      <c r="D18" s="151">
        <v>437725.74</v>
      </c>
      <c r="E18" s="151">
        <v>437725.74</v>
      </c>
      <c r="F18" s="151"/>
      <c r="G18" s="151"/>
    </row>
    <row r="19" ht="18.75" customHeight="1" outlineLevel="1" spans="1:7">
      <c r="A19" s="152" t="s">
        <v>113</v>
      </c>
      <c r="B19" s="152" t="s">
        <v>114</v>
      </c>
      <c r="C19" s="151">
        <v>437725.74</v>
      </c>
      <c r="D19" s="151">
        <v>437725.74</v>
      </c>
      <c r="E19" s="151">
        <v>437725.74</v>
      </c>
      <c r="F19" s="151"/>
      <c r="G19" s="151"/>
    </row>
    <row r="20" ht="18.75" customHeight="1" outlineLevel="2" spans="1:7">
      <c r="A20" s="153" t="s">
        <v>117</v>
      </c>
      <c r="B20" s="153" t="s">
        <v>118</v>
      </c>
      <c r="C20" s="151">
        <v>280252.97</v>
      </c>
      <c r="D20" s="151">
        <v>280252.97</v>
      </c>
      <c r="E20" s="151">
        <v>280252.97</v>
      </c>
      <c r="F20" s="151"/>
      <c r="G20" s="151"/>
    </row>
    <row r="21" ht="18.75" customHeight="1" outlineLevel="2" spans="1:7">
      <c r="A21" s="153" t="s">
        <v>119</v>
      </c>
      <c r="B21" s="153" t="s">
        <v>120</v>
      </c>
      <c r="C21" s="151">
        <v>111545.22</v>
      </c>
      <c r="D21" s="151">
        <v>111545.22</v>
      </c>
      <c r="E21" s="151">
        <v>111545.22</v>
      </c>
      <c r="F21" s="151"/>
      <c r="G21" s="151"/>
    </row>
    <row r="22" ht="18.75" customHeight="1" outlineLevel="2" spans="1:7">
      <c r="A22" s="153" t="s">
        <v>121</v>
      </c>
      <c r="B22" s="153" t="s">
        <v>122</v>
      </c>
      <c r="C22" s="151">
        <v>45927.55</v>
      </c>
      <c r="D22" s="151">
        <v>45927.55</v>
      </c>
      <c r="E22" s="151">
        <v>45927.55</v>
      </c>
      <c r="F22" s="151"/>
      <c r="G22" s="151"/>
    </row>
    <row r="23" ht="18.75" customHeight="1" spans="1:7">
      <c r="A23" s="150" t="s">
        <v>123</v>
      </c>
      <c r="B23" s="150" t="s">
        <v>124</v>
      </c>
      <c r="C23" s="151">
        <v>425700.72</v>
      </c>
      <c r="D23" s="151">
        <v>425700.72</v>
      </c>
      <c r="E23" s="151">
        <v>425700.72</v>
      </c>
      <c r="F23" s="151"/>
      <c r="G23" s="151"/>
    </row>
    <row r="24" ht="18.75" customHeight="1" outlineLevel="1" spans="1:7">
      <c r="A24" s="152" t="s">
        <v>125</v>
      </c>
      <c r="B24" s="152" t="s">
        <v>126</v>
      </c>
      <c r="C24" s="151">
        <v>425700.72</v>
      </c>
      <c r="D24" s="151">
        <v>425700.72</v>
      </c>
      <c r="E24" s="151">
        <v>425700.72</v>
      </c>
      <c r="F24" s="151"/>
      <c r="G24" s="151"/>
    </row>
    <row r="25" ht="18.75" customHeight="1" outlineLevel="2" spans="1:7">
      <c r="A25" s="153" t="s">
        <v>127</v>
      </c>
      <c r="B25" s="153" t="s">
        <v>128</v>
      </c>
      <c r="C25" s="151">
        <v>425700.72</v>
      </c>
      <c r="D25" s="151">
        <v>425700.72</v>
      </c>
      <c r="E25" s="151">
        <v>425700.72</v>
      </c>
      <c r="F25" s="151"/>
      <c r="G25" s="151"/>
    </row>
    <row r="26" ht="18.75" customHeight="1" spans="1:7">
      <c r="A26" s="149" t="s">
        <v>30</v>
      </c>
      <c r="B26" s="149"/>
      <c r="C26" s="151">
        <v>5621315.12</v>
      </c>
      <c r="D26" s="151">
        <v>5621315.12</v>
      </c>
      <c r="E26" s="151">
        <v>5414815.12</v>
      </c>
      <c r="F26" s="151">
        <v>206500</v>
      </c>
      <c r="G26" s="151"/>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172</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"单位名称："&amp;"德宏傣族景颇族自治州甘蔗科学研究所"</f>
        <v>单位名称：德宏傣族景颇族自治州甘蔗科学研究所</v>
      </c>
      <c r="B3" s="138"/>
      <c r="C3" s="139"/>
      <c r="D3" s="3"/>
      <c r="E3" s="1"/>
      <c r="F3" s="140" t="s">
        <v>27</v>
      </c>
    </row>
    <row r="4" ht="19.5" customHeight="1" spans="1:6">
      <c r="A4" s="11" t="s">
        <v>173</v>
      </c>
      <c r="B4" s="75" t="s">
        <v>174</v>
      </c>
      <c r="C4" s="12" t="s">
        <v>175</v>
      </c>
      <c r="D4" s="13"/>
      <c r="E4" s="14"/>
      <c r="F4" s="75" t="s">
        <v>176</v>
      </c>
    </row>
    <row r="5" ht="19.5" customHeight="1" spans="1:6">
      <c r="A5" s="18"/>
      <c r="B5" s="76"/>
      <c r="C5" s="36" t="s">
        <v>33</v>
      </c>
      <c r="D5" s="36" t="s">
        <v>177</v>
      </c>
      <c r="E5" s="36" t="s">
        <v>178</v>
      </c>
      <c r="F5" s="76"/>
    </row>
    <row r="6" ht="18.75" customHeight="1" spans="1:6">
      <c r="A6" s="143">
        <v>1</v>
      </c>
      <c r="B6" s="143">
        <v>2</v>
      </c>
      <c r="C6" s="144">
        <v>3</v>
      </c>
      <c r="D6" s="143">
        <v>4</v>
      </c>
      <c r="E6" s="143">
        <v>5</v>
      </c>
      <c r="F6" s="143">
        <v>6</v>
      </c>
    </row>
    <row r="7" ht="24.75" customHeight="1" spans="1:6">
      <c r="A7" s="145">
        <v>21000</v>
      </c>
      <c r="B7" s="145"/>
      <c r="C7" s="146">
        <v>18000</v>
      </c>
      <c r="D7" s="145"/>
      <c r="E7" s="145">
        <v>18000</v>
      </c>
      <c r="F7" s="145">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AC13" sqref="AC1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179</v>
      </c>
      <c r="U1" s="137"/>
      <c r="V1" s="137"/>
      <c r="W1" s="137"/>
    </row>
    <row r="2" ht="45.75" customHeight="1" spans="1:23">
      <c r="A2" s="134" t="s">
        <v>180</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"单位名称："&amp;"德宏傣族景颇族自治州甘蔗科学研究所"</f>
        <v>单位名称：德宏傣族景颇族自治州甘蔗科学研究所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181</v>
      </c>
      <c r="B4" s="135" t="s">
        <v>182</v>
      </c>
      <c r="C4" s="135" t="s">
        <v>183</v>
      </c>
      <c r="D4" s="135" t="s">
        <v>184</v>
      </c>
      <c r="E4" s="135" t="s">
        <v>185</v>
      </c>
      <c r="F4" s="135" t="s">
        <v>186</v>
      </c>
      <c r="G4" s="135" t="s">
        <v>187</v>
      </c>
      <c r="H4" s="135" t="s">
        <v>188</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189</v>
      </c>
      <c r="I5" s="135" t="s">
        <v>34</v>
      </c>
      <c r="J5" s="135" t="s">
        <v>190</v>
      </c>
      <c r="K5" s="135" t="s">
        <v>191</v>
      </c>
      <c r="L5" s="135" t="s">
        <v>192</v>
      </c>
      <c r="M5" s="135" t="s">
        <v>193</v>
      </c>
      <c r="N5" s="135" t="s">
        <v>194</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195</v>
      </c>
      <c r="J6" s="135" t="s">
        <v>190</v>
      </c>
      <c r="K6" s="135" t="s">
        <v>191</v>
      </c>
      <c r="L6" s="135" t="s">
        <v>192</v>
      </c>
      <c r="M6" s="135" t="s">
        <v>193</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196</v>
      </c>
      <c r="Q8" s="135" t="s">
        <v>197</v>
      </c>
      <c r="R8" s="135" t="s">
        <v>198</v>
      </c>
      <c r="S8" s="135" t="s">
        <v>199</v>
      </c>
      <c r="T8" s="135" t="s">
        <v>200</v>
      </c>
      <c r="U8" s="135" t="s">
        <v>201</v>
      </c>
      <c r="V8" s="135" t="s">
        <v>202</v>
      </c>
      <c r="W8" s="135" t="s">
        <v>203</v>
      </c>
    </row>
    <row r="9" ht="53.25" customHeight="1" spans="1:23">
      <c r="A9" s="130" t="s">
        <v>46</v>
      </c>
      <c r="B9" s="130"/>
      <c r="C9" s="130"/>
      <c r="D9" s="130"/>
      <c r="E9" s="130"/>
      <c r="F9" s="130"/>
      <c r="G9" s="130"/>
      <c r="H9" s="131">
        <v>5621315.12</v>
      </c>
      <c r="I9" s="131">
        <v>5621315.12</v>
      </c>
      <c r="J9" s="131"/>
      <c r="K9" s="131"/>
      <c r="L9" s="131">
        <v>5621315.12</v>
      </c>
      <c r="M9" s="131"/>
      <c r="N9" s="131"/>
      <c r="O9" s="131"/>
      <c r="P9" s="131"/>
      <c r="Q9" s="131"/>
      <c r="R9" s="131"/>
      <c r="S9" s="131"/>
      <c r="T9" s="131"/>
      <c r="U9" s="131"/>
      <c r="V9" s="131"/>
      <c r="W9" s="131"/>
    </row>
    <row r="10" ht="53.25" customHeight="1" outlineLevel="1" spans="1:23">
      <c r="A10" s="130" t="s">
        <v>46</v>
      </c>
      <c r="B10" s="130" t="s">
        <v>204</v>
      </c>
      <c r="C10" s="130" t="s">
        <v>205</v>
      </c>
      <c r="D10" s="130" t="s">
        <v>78</v>
      </c>
      <c r="E10" s="130" t="s">
        <v>79</v>
      </c>
      <c r="F10" s="130" t="s">
        <v>206</v>
      </c>
      <c r="G10" s="130" t="s">
        <v>207</v>
      </c>
      <c r="H10" s="131">
        <v>1586736</v>
      </c>
      <c r="I10" s="131">
        <v>1586736</v>
      </c>
      <c r="J10" s="131"/>
      <c r="K10" s="131"/>
      <c r="L10" s="131">
        <v>1586736</v>
      </c>
      <c r="M10" s="131"/>
      <c r="N10" s="131"/>
      <c r="O10" s="131"/>
      <c r="P10" s="131"/>
      <c r="Q10" s="131"/>
      <c r="R10" s="131"/>
      <c r="S10" s="131"/>
      <c r="T10" s="131"/>
      <c r="U10" s="131"/>
      <c r="V10" s="131"/>
      <c r="W10" s="131"/>
    </row>
    <row r="11" ht="53.25" customHeight="1" outlineLevel="1" spans="1:23">
      <c r="A11" s="130" t="s">
        <v>46</v>
      </c>
      <c r="B11" s="130" t="s">
        <v>204</v>
      </c>
      <c r="C11" s="130" t="s">
        <v>205</v>
      </c>
      <c r="D11" s="130" t="s">
        <v>78</v>
      </c>
      <c r="E11" s="130" t="s">
        <v>79</v>
      </c>
      <c r="F11" s="130" t="s">
        <v>208</v>
      </c>
      <c r="G11" s="130" t="s">
        <v>209</v>
      </c>
      <c r="H11" s="131">
        <v>408708</v>
      </c>
      <c r="I11" s="131">
        <v>408708</v>
      </c>
      <c r="J11" s="131"/>
      <c r="K11" s="131"/>
      <c r="L11" s="131">
        <v>408708</v>
      </c>
      <c r="M11" s="130"/>
      <c r="N11" s="131"/>
      <c r="O11" s="131"/>
      <c r="P11" s="131"/>
      <c r="Q11" s="131"/>
      <c r="R11" s="131"/>
      <c r="S11" s="131"/>
      <c r="T11" s="131"/>
      <c r="U11" s="131"/>
      <c r="V11" s="131"/>
      <c r="W11" s="131"/>
    </row>
    <row r="12" ht="53.25" customHeight="1" outlineLevel="1" spans="1:23">
      <c r="A12" s="130" t="s">
        <v>46</v>
      </c>
      <c r="B12" s="130" t="s">
        <v>204</v>
      </c>
      <c r="C12" s="130" t="s">
        <v>205</v>
      </c>
      <c r="D12" s="130" t="s">
        <v>78</v>
      </c>
      <c r="E12" s="130" t="s">
        <v>79</v>
      </c>
      <c r="F12" s="130" t="s">
        <v>210</v>
      </c>
      <c r="G12" s="130" t="s">
        <v>211</v>
      </c>
      <c r="H12" s="131">
        <v>111978</v>
      </c>
      <c r="I12" s="131">
        <v>111978</v>
      </c>
      <c r="J12" s="131"/>
      <c r="K12" s="131"/>
      <c r="L12" s="131">
        <v>111978</v>
      </c>
      <c r="M12" s="130"/>
      <c r="N12" s="131"/>
      <c r="O12" s="131"/>
      <c r="P12" s="131"/>
      <c r="Q12" s="131"/>
      <c r="R12" s="131"/>
      <c r="S12" s="131"/>
      <c r="T12" s="131"/>
      <c r="U12" s="131"/>
      <c r="V12" s="131"/>
      <c r="W12" s="131"/>
    </row>
    <row r="13" ht="53.25" customHeight="1" outlineLevel="1" spans="1:23">
      <c r="A13" s="130" t="s">
        <v>46</v>
      </c>
      <c r="B13" s="130" t="s">
        <v>204</v>
      </c>
      <c r="C13" s="130" t="s">
        <v>205</v>
      </c>
      <c r="D13" s="130" t="s">
        <v>78</v>
      </c>
      <c r="E13" s="130" t="s">
        <v>79</v>
      </c>
      <c r="F13" s="130" t="s">
        <v>210</v>
      </c>
      <c r="G13" s="130" t="s">
        <v>211</v>
      </c>
      <c r="H13" s="131">
        <v>606840</v>
      </c>
      <c r="I13" s="131">
        <v>606840</v>
      </c>
      <c r="J13" s="131"/>
      <c r="K13" s="131"/>
      <c r="L13" s="131">
        <v>606840</v>
      </c>
      <c r="M13" s="130"/>
      <c r="N13" s="131"/>
      <c r="O13" s="131"/>
      <c r="P13" s="131"/>
      <c r="Q13" s="131"/>
      <c r="R13" s="131"/>
      <c r="S13" s="131"/>
      <c r="T13" s="131"/>
      <c r="U13" s="131"/>
      <c r="V13" s="131"/>
      <c r="W13" s="131"/>
    </row>
    <row r="14" ht="53.25" customHeight="1" outlineLevel="1" spans="1:23">
      <c r="A14" s="130" t="s">
        <v>46</v>
      </c>
      <c r="B14" s="130" t="s">
        <v>212</v>
      </c>
      <c r="C14" s="130" t="s">
        <v>213</v>
      </c>
      <c r="D14" s="130" t="s">
        <v>78</v>
      </c>
      <c r="E14" s="130" t="s">
        <v>79</v>
      </c>
      <c r="F14" s="130" t="s">
        <v>210</v>
      </c>
      <c r="G14" s="130" t="s">
        <v>211</v>
      </c>
      <c r="H14" s="131">
        <v>324000</v>
      </c>
      <c r="I14" s="131">
        <v>324000</v>
      </c>
      <c r="J14" s="131"/>
      <c r="K14" s="131"/>
      <c r="L14" s="131">
        <v>324000</v>
      </c>
      <c r="M14" s="130"/>
      <c r="N14" s="131"/>
      <c r="O14" s="131"/>
      <c r="P14" s="131"/>
      <c r="Q14" s="131"/>
      <c r="R14" s="131"/>
      <c r="S14" s="131"/>
      <c r="T14" s="131"/>
      <c r="U14" s="131"/>
      <c r="V14" s="131"/>
      <c r="W14" s="131"/>
    </row>
    <row r="15" ht="53.25" customHeight="1" outlineLevel="1" spans="1:23">
      <c r="A15" s="130" t="s">
        <v>46</v>
      </c>
      <c r="B15" s="130" t="s">
        <v>204</v>
      </c>
      <c r="C15" s="130" t="s">
        <v>205</v>
      </c>
      <c r="D15" s="130" t="s">
        <v>78</v>
      </c>
      <c r="E15" s="130" t="s">
        <v>79</v>
      </c>
      <c r="F15" s="130" t="s">
        <v>210</v>
      </c>
      <c r="G15" s="130" t="s">
        <v>211</v>
      </c>
      <c r="H15" s="131">
        <v>370440</v>
      </c>
      <c r="I15" s="131">
        <v>370440</v>
      </c>
      <c r="J15" s="131"/>
      <c r="K15" s="131"/>
      <c r="L15" s="131">
        <v>370440</v>
      </c>
      <c r="M15" s="130"/>
      <c r="N15" s="131"/>
      <c r="O15" s="131"/>
      <c r="P15" s="131"/>
      <c r="Q15" s="131"/>
      <c r="R15" s="131"/>
      <c r="S15" s="131"/>
      <c r="T15" s="131"/>
      <c r="U15" s="131"/>
      <c r="V15" s="131"/>
      <c r="W15" s="131"/>
    </row>
    <row r="16" ht="53.25" customHeight="1" outlineLevel="1" spans="1:23">
      <c r="A16" s="130" t="s">
        <v>46</v>
      </c>
      <c r="B16" s="130" t="s">
        <v>204</v>
      </c>
      <c r="C16" s="130" t="s">
        <v>205</v>
      </c>
      <c r="D16" s="130" t="s">
        <v>78</v>
      </c>
      <c r="E16" s="130" t="s">
        <v>79</v>
      </c>
      <c r="F16" s="130" t="s">
        <v>210</v>
      </c>
      <c r="G16" s="130" t="s">
        <v>211</v>
      </c>
      <c r="H16" s="131">
        <v>381804</v>
      </c>
      <c r="I16" s="131">
        <v>381804</v>
      </c>
      <c r="J16" s="131"/>
      <c r="K16" s="131"/>
      <c r="L16" s="131">
        <v>381804</v>
      </c>
      <c r="M16" s="130"/>
      <c r="N16" s="131"/>
      <c r="O16" s="131"/>
      <c r="P16" s="131"/>
      <c r="Q16" s="131"/>
      <c r="R16" s="131"/>
      <c r="S16" s="131"/>
      <c r="T16" s="131"/>
      <c r="U16" s="131"/>
      <c r="V16" s="131"/>
      <c r="W16" s="131"/>
    </row>
    <row r="17" ht="53.25" customHeight="1" outlineLevel="1" spans="1:23">
      <c r="A17" s="130" t="s">
        <v>46</v>
      </c>
      <c r="B17" s="130" t="s">
        <v>214</v>
      </c>
      <c r="C17" s="130" t="s">
        <v>215</v>
      </c>
      <c r="D17" s="130" t="s">
        <v>102</v>
      </c>
      <c r="E17" s="130" t="s">
        <v>103</v>
      </c>
      <c r="F17" s="130" t="s">
        <v>216</v>
      </c>
      <c r="G17" s="130" t="s">
        <v>217</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214</v>
      </c>
      <c r="C18" s="130" t="s">
        <v>215</v>
      </c>
      <c r="D18" s="130" t="s">
        <v>102</v>
      </c>
      <c r="E18" s="130" t="s">
        <v>103</v>
      </c>
      <c r="F18" s="130" t="s">
        <v>216</v>
      </c>
      <c r="G18" s="130" t="s">
        <v>217</v>
      </c>
      <c r="H18" s="131">
        <v>567600.96</v>
      </c>
      <c r="I18" s="131">
        <v>567600.96</v>
      </c>
      <c r="J18" s="131"/>
      <c r="K18" s="131"/>
      <c r="L18" s="131">
        <v>567600.96</v>
      </c>
      <c r="M18" s="130"/>
      <c r="N18" s="131"/>
      <c r="O18" s="131"/>
      <c r="P18" s="131"/>
      <c r="Q18" s="131"/>
      <c r="R18" s="131"/>
      <c r="S18" s="131"/>
      <c r="T18" s="131"/>
      <c r="U18" s="131"/>
      <c r="V18" s="131"/>
      <c r="W18" s="131"/>
    </row>
    <row r="19" ht="53.25" customHeight="1" outlineLevel="1" spans="1:23">
      <c r="A19" s="130" t="s">
        <v>46</v>
      </c>
      <c r="B19" s="130" t="s">
        <v>214</v>
      </c>
      <c r="C19" s="130" t="s">
        <v>215</v>
      </c>
      <c r="D19" s="130" t="s">
        <v>115</v>
      </c>
      <c r="E19" s="130" t="s">
        <v>116</v>
      </c>
      <c r="F19" s="130" t="s">
        <v>218</v>
      </c>
      <c r="G19" s="130" t="s">
        <v>219</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214</v>
      </c>
      <c r="C20" s="130" t="s">
        <v>215</v>
      </c>
      <c r="D20" s="130" t="s">
        <v>117</v>
      </c>
      <c r="E20" s="130" t="s">
        <v>118</v>
      </c>
      <c r="F20" s="130" t="s">
        <v>218</v>
      </c>
      <c r="G20" s="130" t="s">
        <v>219</v>
      </c>
      <c r="H20" s="131">
        <v>266062.95</v>
      </c>
      <c r="I20" s="131">
        <v>266062.95</v>
      </c>
      <c r="J20" s="131"/>
      <c r="K20" s="131"/>
      <c r="L20" s="131">
        <v>266062.95</v>
      </c>
      <c r="M20" s="130"/>
      <c r="N20" s="131"/>
      <c r="O20" s="131"/>
      <c r="P20" s="131"/>
      <c r="Q20" s="131"/>
      <c r="R20" s="131"/>
      <c r="S20" s="131"/>
      <c r="T20" s="131"/>
      <c r="U20" s="131"/>
      <c r="V20" s="131"/>
      <c r="W20" s="131"/>
    </row>
    <row r="21" ht="53.25" customHeight="1" outlineLevel="1" spans="1:23">
      <c r="A21" s="130" t="s">
        <v>46</v>
      </c>
      <c r="B21" s="130" t="s">
        <v>214</v>
      </c>
      <c r="C21" s="130" t="s">
        <v>215</v>
      </c>
      <c r="D21" s="130" t="s">
        <v>117</v>
      </c>
      <c r="E21" s="130" t="s">
        <v>118</v>
      </c>
      <c r="F21" s="130" t="s">
        <v>218</v>
      </c>
      <c r="G21" s="130" t="s">
        <v>219</v>
      </c>
      <c r="H21" s="131">
        <v>14190.02</v>
      </c>
      <c r="I21" s="131">
        <v>14190.02</v>
      </c>
      <c r="J21" s="131"/>
      <c r="K21" s="131"/>
      <c r="L21" s="131">
        <v>14190.02</v>
      </c>
      <c r="M21" s="130"/>
      <c r="N21" s="131"/>
      <c r="O21" s="131"/>
      <c r="P21" s="131"/>
      <c r="Q21" s="131"/>
      <c r="R21" s="131"/>
      <c r="S21" s="131"/>
      <c r="T21" s="131"/>
      <c r="U21" s="131"/>
      <c r="V21" s="131"/>
      <c r="W21" s="131"/>
    </row>
    <row r="22" ht="53.25" customHeight="1" outlineLevel="1" spans="1:23">
      <c r="A22" s="130" t="s">
        <v>46</v>
      </c>
      <c r="B22" s="130" t="s">
        <v>214</v>
      </c>
      <c r="C22" s="130" t="s">
        <v>215</v>
      </c>
      <c r="D22" s="130" t="s">
        <v>115</v>
      </c>
      <c r="E22" s="130" t="s">
        <v>116</v>
      </c>
      <c r="F22" s="130" t="s">
        <v>218</v>
      </c>
      <c r="G22" s="130" t="s">
        <v>219</v>
      </c>
      <c r="H22" s="131"/>
      <c r="I22" s="131"/>
      <c r="J22" s="131"/>
      <c r="K22" s="131"/>
      <c r="L22" s="131"/>
      <c r="M22" s="130"/>
      <c r="N22" s="131"/>
      <c r="O22" s="131"/>
      <c r="P22" s="131"/>
      <c r="Q22" s="131"/>
      <c r="R22" s="131"/>
      <c r="S22" s="131"/>
      <c r="T22" s="131"/>
      <c r="U22" s="131"/>
      <c r="V22" s="131"/>
      <c r="W22" s="131"/>
    </row>
    <row r="23" ht="53.25" customHeight="1" outlineLevel="1" spans="1:23">
      <c r="A23" s="130" t="s">
        <v>46</v>
      </c>
      <c r="B23" s="130" t="s">
        <v>220</v>
      </c>
      <c r="C23" s="130" t="s">
        <v>221</v>
      </c>
      <c r="D23" s="130" t="s">
        <v>119</v>
      </c>
      <c r="E23" s="130" t="s">
        <v>120</v>
      </c>
      <c r="F23" s="130" t="s">
        <v>222</v>
      </c>
      <c r="G23" s="130" t="s">
        <v>223</v>
      </c>
      <c r="H23" s="131">
        <v>40595.1</v>
      </c>
      <c r="I23" s="131">
        <v>40595.1</v>
      </c>
      <c r="J23" s="131"/>
      <c r="K23" s="131"/>
      <c r="L23" s="131">
        <v>40595.1</v>
      </c>
      <c r="M23" s="130"/>
      <c r="N23" s="131"/>
      <c r="O23" s="131"/>
      <c r="P23" s="131"/>
      <c r="Q23" s="131"/>
      <c r="R23" s="131"/>
      <c r="S23" s="131"/>
      <c r="T23" s="131"/>
      <c r="U23" s="131"/>
      <c r="V23" s="131"/>
      <c r="W23" s="131"/>
    </row>
    <row r="24" ht="53.25" customHeight="1" outlineLevel="1" spans="1:23">
      <c r="A24" s="130" t="s">
        <v>46</v>
      </c>
      <c r="B24" s="130" t="s">
        <v>214</v>
      </c>
      <c r="C24" s="130" t="s">
        <v>215</v>
      </c>
      <c r="D24" s="130" t="s">
        <v>119</v>
      </c>
      <c r="E24" s="130" t="s">
        <v>120</v>
      </c>
      <c r="F24" s="130" t="s">
        <v>222</v>
      </c>
      <c r="G24" s="130" t="s">
        <v>223</v>
      </c>
      <c r="H24" s="131"/>
      <c r="I24" s="131"/>
      <c r="J24" s="131"/>
      <c r="K24" s="131"/>
      <c r="L24" s="131"/>
      <c r="M24" s="130"/>
      <c r="N24" s="131"/>
      <c r="O24" s="131"/>
      <c r="P24" s="131"/>
      <c r="Q24" s="131"/>
      <c r="R24" s="131"/>
      <c r="S24" s="131"/>
      <c r="T24" s="131"/>
      <c r="U24" s="131"/>
      <c r="V24" s="131"/>
      <c r="W24" s="131"/>
    </row>
    <row r="25" ht="53.25" customHeight="1" outlineLevel="1" spans="1:23">
      <c r="A25" s="130" t="s">
        <v>46</v>
      </c>
      <c r="B25" s="130" t="s">
        <v>214</v>
      </c>
      <c r="C25" s="130" t="s">
        <v>215</v>
      </c>
      <c r="D25" s="130" t="s">
        <v>119</v>
      </c>
      <c r="E25" s="130" t="s">
        <v>120</v>
      </c>
      <c r="F25" s="130" t="s">
        <v>222</v>
      </c>
      <c r="G25" s="130" t="s">
        <v>223</v>
      </c>
      <c r="H25" s="131">
        <v>70950.12</v>
      </c>
      <c r="I25" s="131">
        <v>70950.12</v>
      </c>
      <c r="J25" s="131"/>
      <c r="K25" s="131"/>
      <c r="L25" s="131">
        <v>70950.12</v>
      </c>
      <c r="M25" s="130"/>
      <c r="N25" s="131"/>
      <c r="O25" s="131"/>
      <c r="P25" s="131"/>
      <c r="Q25" s="131"/>
      <c r="R25" s="131"/>
      <c r="S25" s="131"/>
      <c r="T25" s="131"/>
      <c r="U25" s="131"/>
      <c r="V25" s="131"/>
      <c r="W25" s="131"/>
    </row>
    <row r="26" ht="53.25" customHeight="1" outlineLevel="1" spans="1:23">
      <c r="A26" s="130" t="s">
        <v>46</v>
      </c>
      <c r="B26" s="130" t="s">
        <v>214</v>
      </c>
      <c r="C26" s="130" t="s">
        <v>215</v>
      </c>
      <c r="D26" s="130" t="s">
        <v>121</v>
      </c>
      <c r="E26" s="130" t="s">
        <v>122</v>
      </c>
      <c r="F26" s="130" t="s">
        <v>224</v>
      </c>
      <c r="G26" s="130" t="s">
        <v>225</v>
      </c>
      <c r="H26" s="131">
        <v>14000</v>
      </c>
      <c r="I26" s="131">
        <v>14000</v>
      </c>
      <c r="J26" s="131"/>
      <c r="K26" s="131"/>
      <c r="L26" s="131">
        <v>14000</v>
      </c>
      <c r="M26" s="130"/>
      <c r="N26" s="131"/>
      <c r="O26" s="131"/>
      <c r="P26" s="131"/>
      <c r="Q26" s="131"/>
      <c r="R26" s="131"/>
      <c r="S26" s="131"/>
      <c r="T26" s="131"/>
      <c r="U26" s="131"/>
      <c r="V26" s="131"/>
      <c r="W26" s="131"/>
    </row>
    <row r="27" ht="53.25" customHeight="1" outlineLevel="1" spans="1:23">
      <c r="A27" s="130" t="s">
        <v>46</v>
      </c>
      <c r="B27" s="130" t="s">
        <v>214</v>
      </c>
      <c r="C27" s="130" t="s">
        <v>215</v>
      </c>
      <c r="D27" s="130" t="s">
        <v>121</v>
      </c>
      <c r="E27" s="130" t="s">
        <v>122</v>
      </c>
      <c r="F27" s="130" t="s">
        <v>224</v>
      </c>
      <c r="G27" s="130" t="s">
        <v>225</v>
      </c>
      <c r="H27" s="131">
        <v>31927.55</v>
      </c>
      <c r="I27" s="131">
        <v>31927.55</v>
      </c>
      <c r="J27" s="131"/>
      <c r="K27" s="131"/>
      <c r="L27" s="131">
        <v>31927.55</v>
      </c>
      <c r="M27" s="130"/>
      <c r="N27" s="131"/>
      <c r="O27" s="131"/>
      <c r="P27" s="131"/>
      <c r="Q27" s="131"/>
      <c r="R27" s="131"/>
      <c r="S27" s="131"/>
      <c r="T27" s="131"/>
      <c r="U27" s="131"/>
      <c r="V27" s="131"/>
      <c r="W27" s="131"/>
    </row>
    <row r="28" ht="53.25" customHeight="1" outlineLevel="1" spans="1:23">
      <c r="A28" s="130" t="s">
        <v>46</v>
      </c>
      <c r="B28" s="130" t="s">
        <v>214</v>
      </c>
      <c r="C28" s="130" t="s">
        <v>215</v>
      </c>
      <c r="D28" s="130" t="s">
        <v>110</v>
      </c>
      <c r="E28" s="130" t="s">
        <v>109</v>
      </c>
      <c r="F28" s="130" t="s">
        <v>224</v>
      </c>
      <c r="G28" s="130" t="s">
        <v>225</v>
      </c>
      <c r="H28" s="131">
        <v>24048.7</v>
      </c>
      <c r="I28" s="131">
        <v>24048.7</v>
      </c>
      <c r="J28" s="131"/>
      <c r="K28" s="131"/>
      <c r="L28" s="131">
        <v>24048.7</v>
      </c>
      <c r="M28" s="130"/>
      <c r="N28" s="131"/>
      <c r="O28" s="131"/>
      <c r="P28" s="131"/>
      <c r="Q28" s="131"/>
      <c r="R28" s="131"/>
      <c r="S28" s="131"/>
      <c r="T28" s="131"/>
      <c r="U28" s="131"/>
      <c r="V28" s="131"/>
      <c r="W28" s="131"/>
    </row>
    <row r="29" ht="53.25" customHeight="1" outlineLevel="1" spans="1:23">
      <c r="A29" s="130" t="s">
        <v>46</v>
      </c>
      <c r="B29" s="130" t="s">
        <v>214</v>
      </c>
      <c r="C29" s="130" t="s">
        <v>215</v>
      </c>
      <c r="D29" s="130" t="s">
        <v>121</v>
      </c>
      <c r="E29" s="130" t="s">
        <v>122</v>
      </c>
      <c r="F29" s="130" t="s">
        <v>224</v>
      </c>
      <c r="G29" s="130" t="s">
        <v>225</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214</v>
      </c>
      <c r="C30" s="130" t="s">
        <v>215</v>
      </c>
      <c r="D30" s="130" t="s">
        <v>110</v>
      </c>
      <c r="E30" s="130" t="s">
        <v>109</v>
      </c>
      <c r="F30" s="130" t="s">
        <v>224</v>
      </c>
      <c r="G30" s="130" t="s">
        <v>225</v>
      </c>
      <c r="H30" s="131"/>
      <c r="I30" s="131"/>
      <c r="J30" s="131"/>
      <c r="K30" s="131"/>
      <c r="L30" s="131"/>
      <c r="M30" s="130"/>
      <c r="N30" s="131"/>
      <c r="O30" s="131"/>
      <c r="P30" s="131"/>
      <c r="Q30" s="131"/>
      <c r="R30" s="131"/>
      <c r="S30" s="131"/>
      <c r="T30" s="131"/>
      <c r="U30" s="131"/>
      <c r="V30" s="131"/>
      <c r="W30" s="131"/>
    </row>
    <row r="31" ht="53.25" customHeight="1" outlineLevel="1" spans="1:23">
      <c r="A31" s="130" t="s">
        <v>46</v>
      </c>
      <c r="B31" s="130" t="s">
        <v>214</v>
      </c>
      <c r="C31" s="130" t="s">
        <v>215</v>
      </c>
      <c r="D31" s="130" t="s">
        <v>121</v>
      </c>
      <c r="E31" s="130" t="s">
        <v>122</v>
      </c>
      <c r="F31" s="130" t="s">
        <v>224</v>
      </c>
      <c r="G31" s="130" t="s">
        <v>225</v>
      </c>
      <c r="H31" s="131"/>
      <c r="I31" s="131"/>
      <c r="J31" s="131"/>
      <c r="K31" s="131"/>
      <c r="L31" s="131"/>
      <c r="M31" s="130"/>
      <c r="N31" s="131"/>
      <c r="O31" s="131"/>
      <c r="P31" s="131"/>
      <c r="Q31" s="131"/>
      <c r="R31" s="131"/>
      <c r="S31" s="131"/>
      <c r="T31" s="131"/>
      <c r="U31" s="131"/>
      <c r="V31" s="131"/>
      <c r="W31" s="131"/>
    </row>
    <row r="32" ht="53.25" customHeight="1" outlineLevel="1" spans="1:23">
      <c r="A32" s="130" t="s">
        <v>46</v>
      </c>
      <c r="B32" s="130" t="s">
        <v>226</v>
      </c>
      <c r="C32" s="130" t="s">
        <v>128</v>
      </c>
      <c r="D32" s="130" t="s">
        <v>127</v>
      </c>
      <c r="E32" s="130" t="s">
        <v>128</v>
      </c>
      <c r="F32" s="130" t="s">
        <v>227</v>
      </c>
      <c r="G32" s="130" t="s">
        <v>128</v>
      </c>
      <c r="H32" s="131">
        <v>425700.72</v>
      </c>
      <c r="I32" s="131">
        <v>425700.72</v>
      </c>
      <c r="J32" s="131"/>
      <c r="K32" s="131"/>
      <c r="L32" s="131">
        <v>425700.72</v>
      </c>
      <c r="M32" s="130"/>
      <c r="N32" s="131"/>
      <c r="O32" s="131"/>
      <c r="P32" s="131"/>
      <c r="Q32" s="131"/>
      <c r="R32" s="131"/>
      <c r="S32" s="131"/>
      <c r="T32" s="131"/>
      <c r="U32" s="131"/>
      <c r="V32" s="131"/>
      <c r="W32" s="131"/>
    </row>
    <row r="33" ht="53.25" customHeight="1" outlineLevel="1" spans="1:23">
      <c r="A33" s="130" t="s">
        <v>46</v>
      </c>
      <c r="B33" s="130" t="s">
        <v>228</v>
      </c>
      <c r="C33" s="130" t="s">
        <v>229</v>
      </c>
      <c r="D33" s="130" t="s">
        <v>78</v>
      </c>
      <c r="E33" s="130" t="s">
        <v>79</v>
      </c>
      <c r="F33" s="130" t="s">
        <v>230</v>
      </c>
      <c r="G33" s="130" t="s">
        <v>231</v>
      </c>
      <c r="H33" s="131">
        <v>75000</v>
      </c>
      <c r="I33" s="131">
        <v>75000</v>
      </c>
      <c r="J33" s="131"/>
      <c r="K33" s="131"/>
      <c r="L33" s="131">
        <v>75000</v>
      </c>
      <c r="M33" s="130"/>
      <c r="N33" s="131"/>
      <c r="O33" s="131"/>
      <c r="P33" s="131"/>
      <c r="Q33" s="131"/>
      <c r="R33" s="131"/>
      <c r="S33" s="131"/>
      <c r="T33" s="131"/>
      <c r="U33" s="131"/>
      <c r="V33" s="131"/>
      <c r="W33" s="131"/>
    </row>
    <row r="34" ht="53.25" customHeight="1" outlineLevel="1" spans="1:23">
      <c r="A34" s="130" t="s">
        <v>46</v>
      </c>
      <c r="B34" s="130" t="s">
        <v>232</v>
      </c>
      <c r="C34" s="130" t="s">
        <v>233</v>
      </c>
      <c r="D34" s="130" t="s">
        <v>78</v>
      </c>
      <c r="E34" s="130" t="s">
        <v>79</v>
      </c>
      <c r="F34" s="130" t="s">
        <v>234</v>
      </c>
      <c r="G34" s="130" t="s">
        <v>176</v>
      </c>
      <c r="H34" s="131">
        <v>3000</v>
      </c>
      <c r="I34" s="131">
        <v>3000</v>
      </c>
      <c r="J34" s="131"/>
      <c r="K34" s="131"/>
      <c r="L34" s="131">
        <v>3000</v>
      </c>
      <c r="M34" s="130"/>
      <c r="N34" s="131"/>
      <c r="O34" s="131"/>
      <c r="P34" s="131"/>
      <c r="Q34" s="131"/>
      <c r="R34" s="131"/>
      <c r="S34" s="131"/>
      <c r="T34" s="131"/>
      <c r="U34" s="131"/>
      <c r="V34" s="131"/>
      <c r="W34" s="131"/>
    </row>
    <row r="35" ht="53.25" customHeight="1" outlineLevel="1" spans="1:23">
      <c r="A35" s="130" t="s">
        <v>46</v>
      </c>
      <c r="B35" s="130" t="s">
        <v>235</v>
      </c>
      <c r="C35" s="130" t="s">
        <v>236</v>
      </c>
      <c r="D35" s="130" t="s">
        <v>78</v>
      </c>
      <c r="E35" s="130" t="s">
        <v>79</v>
      </c>
      <c r="F35" s="130" t="s">
        <v>237</v>
      </c>
      <c r="G35" s="130" t="s">
        <v>238</v>
      </c>
      <c r="H35" s="131">
        <v>14800</v>
      </c>
      <c r="I35" s="131">
        <v>14800</v>
      </c>
      <c r="J35" s="131"/>
      <c r="K35" s="131"/>
      <c r="L35" s="131">
        <v>14800</v>
      </c>
      <c r="M35" s="130"/>
      <c r="N35" s="131"/>
      <c r="O35" s="131"/>
      <c r="P35" s="131"/>
      <c r="Q35" s="131"/>
      <c r="R35" s="131"/>
      <c r="S35" s="131"/>
      <c r="T35" s="131"/>
      <c r="U35" s="131"/>
      <c r="V35" s="131"/>
      <c r="W35" s="131"/>
    </row>
    <row r="36" ht="53.25" customHeight="1" outlineLevel="1" spans="1:23">
      <c r="A36" s="130" t="s">
        <v>46</v>
      </c>
      <c r="B36" s="130" t="s">
        <v>235</v>
      </c>
      <c r="C36" s="130" t="s">
        <v>236</v>
      </c>
      <c r="D36" s="130" t="s">
        <v>78</v>
      </c>
      <c r="E36" s="130" t="s">
        <v>79</v>
      </c>
      <c r="F36" s="130" t="s">
        <v>237</v>
      </c>
      <c r="G36" s="130" t="s">
        <v>238</v>
      </c>
      <c r="H36" s="131">
        <v>3200</v>
      </c>
      <c r="I36" s="131">
        <v>3200</v>
      </c>
      <c r="J36" s="131"/>
      <c r="K36" s="131"/>
      <c r="L36" s="131">
        <v>3200</v>
      </c>
      <c r="M36" s="130"/>
      <c r="N36" s="131"/>
      <c r="O36" s="131"/>
      <c r="P36" s="131"/>
      <c r="Q36" s="131"/>
      <c r="R36" s="131"/>
      <c r="S36" s="131"/>
      <c r="T36" s="131"/>
      <c r="U36" s="131"/>
      <c r="V36" s="131"/>
      <c r="W36" s="131"/>
    </row>
    <row r="37" ht="53.25" customHeight="1" outlineLevel="1" spans="1:23">
      <c r="A37" s="130" t="s">
        <v>46</v>
      </c>
      <c r="B37" s="130" t="s">
        <v>239</v>
      </c>
      <c r="C37" s="130" t="s">
        <v>240</v>
      </c>
      <c r="D37" s="130" t="s">
        <v>78</v>
      </c>
      <c r="E37" s="130" t="s">
        <v>79</v>
      </c>
      <c r="F37" s="130" t="s">
        <v>241</v>
      </c>
      <c r="G37" s="130" t="s">
        <v>242</v>
      </c>
      <c r="H37" s="131">
        <v>61000</v>
      </c>
      <c r="I37" s="131">
        <v>61000</v>
      </c>
      <c r="J37" s="131"/>
      <c r="K37" s="131"/>
      <c r="L37" s="131">
        <v>61000</v>
      </c>
      <c r="M37" s="130"/>
      <c r="N37" s="131"/>
      <c r="O37" s="131"/>
      <c r="P37" s="131"/>
      <c r="Q37" s="131"/>
      <c r="R37" s="131"/>
      <c r="S37" s="131"/>
      <c r="T37" s="131"/>
      <c r="U37" s="131"/>
      <c r="V37" s="131"/>
      <c r="W37" s="131"/>
    </row>
    <row r="38" ht="53.25" customHeight="1" outlineLevel="1" spans="1:23">
      <c r="A38" s="130" t="s">
        <v>46</v>
      </c>
      <c r="B38" s="130" t="s">
        <v>239</v>
      </c>
      <c r="C38" s="130" t="s">
        <v>240</v>
      </c>
      <c r="D38" s="130" t="s">
        <v>78</v>
      </c>
      <c r="E38" s="130" t="s">
        <v>79</v>
      </c>
      <c r="F38" s="130" t="s">
        <v>241</v>
      </c>
      <c r="G38" s="130" t="s">
        <v>242</v>
      </c>
      <c r="H38" s="131">
        <v>5500</v>
      </c>
      <c r="I38" s="131">
        <v>5500</v>
      </c>
      <c r="J38" s="131"/>
      <c r="K38" s="131"/>
      <c r="L38" s="131">
        <v>5500</v>
      </c>
      <c r="M38" s="130"/>
      <c r="N38" s="131"/>
      <c r="O38" s="131"/>
      <c r="P38" s="131"/>
      <c r="Q38" s="131"/>
      <c r="R38" s="131"/>
      <c r="S38" s="131"/>
      <c r="T38" s="131"/>
      <c r="U38" s="131"/>
      <c r="V38" s="131"/>
      <c r="W38" s="131"/>
    </row>
    <row r="39" ht="53.25" customHeight="1" outlineLevel="1" spans="1:23">
      <c r="A39" s="130" t="s">
        <v>46</v>
      </c>
      <c r="B39" s="130" t="s">
        <v>239</v>
      </c>
      <c r="C39" s="130" t="s">
        <v>240</v>
      </c>
      <c r="D39" s="130" t="s">
        <v>78</v>
      </c>
      <c r="E39" s="130" t="s">
        <v>79</v>
      </c>
      <c r="F39" s="130" t="s">
        <v>243</v>
      </c>
      <c r="G39" s="130" t="s">
        <v>244</v>
      </c>
      <c r="H39" s="131">
        <v>15000</v>
      </c>
      <c r="I39" s="131">
        <v>15000</v>
      </c>
      <c r="J39" s="131"/>
      <c r="K39" s="131"/>
      <c r="L39" s="131">
        <v>15000</v>
      </c>
      <c r="M39" s="130"/>
      <c r="N39" s="131"/>
      <c r="O39" s="131"/>
      <c r="P39" s="131"/>
      <c r="Q39" s="131"/>
      <c r="R39" s="131"/>
      <c r="S39" s="131"/>
      <c r="T39" s="131"/>
      <c r="U39" s="131"/>
      <c r="V39" s="131"/>
      <c r="W39" s="131"/>
    </row>
    <row r="40" ht="53.25" customHeight="1" outlineLevel="1" spans="1:23">
      <c r="A40" s="130" t="s">
        <v>46</v>
      </c>
      <c r="B40" s="130" t="s">
        <v>245</v>
      </c>
      <c r="C40" s="130" t="s">
        <v>246</v>
      </c>
      <c r="D40" s="130" t="s">
        <v>100</v>
      </c>
      <c r="E40" s="130" t="s">
        <v>101</v>
      </c>
      <c r="F40" s="130" t="s">
        <v>241</v>
      </c>
      <c r="G40" s="130" t="s">
        <v>242</v>
      </c>
      <c r="H40" s="131">
        <v>29000</v>
      </c>
      <c r="I40" s="131">
        <v>29000</v>
      </c>
      <c r="J40" s="131"/>
      <c r="K40" s="131"/>
      <c r="L40" s="131">
        <v>29000</v>
      </c>
      <c r="M40" s="130"/>
      <c r="N40" s="131"/>
      <c r="O40" s="131"/>
      <c r="P40" s="131"/>
      <c r="Q40" s="131"/>
      <c r="R40" s="131"/>
      <c r="S40" s="131"/>
      <c r="T40" s="131"/>
      <c r="U40" s="131"/>
      <c r="V40" s="131"/>
      <c r="W40" s="131"/>
    </row>
    <row r="41" ht="53.25" customHeight="1" outlineLevel="1" spans="1:23">
      <c r="A41" s="130" t="s">
        <v>46</v>
      </c>
      <c r="B41" s="130" t="s">
        <v>247</v>
      </c>
      <c r="C41" s="130" t="s">
        <v>248</v>
      </c>
      <c r="D41" s="130" t="s">
        <v>106</v>
      </c>
      <c r="E41" s="130" t="s">
        <v>107</v>
      </c>
      <c r="F41" s="130" t="s">
        <v>249</v>
      </c>
      <c r="G41" s="130" t="s">
        <v>250</v>
      </c>
      <c r="H41" s="131">
        <v>7233</v>
      </c>
      <c r="I41" s="131">
        <v>7233</v>
      </c>
      <c r="J41" s="131"/>
      <c r="K41" s="131"/>
      <c r="L41" s="131">
        <v>7233</v>
      </c>
      <c r="M41" s="130"/>
      <c r="N41" s="131"/>
      <c r="O41" s="131"/>
      <c r="P41" s="131"/>
      <c r="Q41" s="131"/>
      <c r="R41" s="131"/>
      <c r="S41" s="131"/>
      <c r="T41" s="131"/>
      <c r="U41" s="131"/>
      <c r="V41" s="131"/>
      <c r="W41" s="131"/>
    </row>
    <row r="42" ht="53.25" customHeight="1" outlineLevel="1" spans="1:23">
      <c r="A42" s="130" t="s">
        <v>46</v>
      </c>
      <c r="B42" s="130" t="s">
        <v>251</v>
      </c>
      <c r="C42" s="130" t="s">
        <v>252</v>
      </c>
      <c r="D42" s="130" t="s">
        <v>78</v>
      </c>
      <c r="E42" s="130" t="s">
        <v>79</v>
      </c>
      <c r="F42" s="130" t="s">
        <v>208</v>
      </c>
      <c r="G42" s="130" t="s">
        <v>209</v>
      </c>
      <c r="H42" s="131">
        <v>162000</v>
      </c>
      <c r="I42" s="131">
        <v>162000</v>
      </c>
      <c r="J42" s="131"/>
      <c r="K42" s="131"/>
      <c r="L42" s="131">
        <v>162000</v>
      </c>
      <c r="M42" s="130"/>
      <c r="N42" s="131"/>
      <c r="O42" s="131"/>
      <c r="P42" s="131"/>
      <c r="Q42" s="131"/>
      <c r="R42" s="131"/>
      <c r="S42" s="131"/>
      <c r="T42" s="131"/>
      <c r="U42" s="131"/>
      <c r="V42" s="131"/>
      <c r="W42" s="131"/>
    </row>
    <row r="43" ht="30.75" customHeight="1" spans="1:23">
      <c r="A43" s="136" t="s">
        <v>30</v>
      </c>
      <c r="B43" s="136"/>
      <c r="C43" s="136"/>
      <c r="D43" s="136"/>
      <c r="E43" s="136"/>
      <c r="F43" s="136"/>
      <c r="G43" s="136"/>
      <c r="H43" s="131">
        <v>5621315.12</v>
      </c>
      <c r="I43" s="131">
        <v>5621315.12</v>
      </c>
      <c r="J43" s="131"/>
      <c r="K43" s="131"/>
      <c r="L43" s="131">
        <v>5621315.12</v>
      </c>
      <c r="M43" s="131"/>
      <c r="N43" s="131"/>
      <c r="O43" s="131"/>
      <c r="P43" s="131"/>
      <c r="Q43" s="131"/>
      <c r="R43" s="131"/>
      <c r="S43" s="131"/>
      <c r="T43" s="131"/>
      <c r="U43" s="131"/>
      <c r="V43" s="131"/>
      <c r="W43" s="131"/>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5"/>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253</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254</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"单位名称："&amp;"德宏傣族景颇族自治州甘蔗科学研究所"</f>
        <v>单位名称：德宏傣族景颇族自治州甘蔗科学研究所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255</v>
      </c>
      <c r="B4" s="129" t="s">
        <v>182</v>
      </c>
      <c r="C4" s="129" t="s">
        <v>183</v>
      </c>
      <c r="D4" s="129" t="s">
        <v>256</v>
      </c>
      <c r="E4" s="129" t="s">
        <v>184</v>
      </c>
      <c r="F4" s="129" t="s">
        <v>185</v>
      </c>
      <c r="G4" s="129" t="s">
        <v>257</v>
      </c>
      <c r="H4" s="129" t="s">
        <v>258</v>
      </c>
      <c r="I4" s="129" t="s">
        <v>30</v>
      </c>
      <c r="J4" s="129" t="s">
        <v>259</v>
      </c>
      <c r="K4" s="129"/>
      <c r="L4" s="129"/>
      <c r="M4" s="129"/>
      <c r="N4" s="129" t="s">
        <v>194</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260</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196</v>
      </c>
      <c r="Q7" s="129" t="s">
        <v>197</v>
      </c>
      <c r="R7" s="129" t="s">
        <v>198</v>
      </c>
      <c r="S7" s="129" t="s">
        <v>199</v>
      </c>
      <c r="T7" s="129" t="s">
        <v>200</v>
      </c>
      <c r="U7" s="129" t="s">
        <v>201</v>
      </c>
      <c r="V7" s="129" t="s">
        <v>202</v>
      </c>
      <c r="W7" s="129" t="s">
        <v>203</v>
      </c>
    </row>
    <row r="8" ht="52.5" customHeight="1" spans="1:23">
      <c r="A8" s="130"/>
      <c r="B8" s="130"/>
      <c r="C8" s="130" t="s">
        <v>261</v>
      </c>
      <c r="D8" s="130"/>
      <c r="E8" s="130"/>
      <c r="F8" s="130"/>
      <c r="G8" s="130"/>
      <c r="H8" s="130"/>
      <c r="I8" s="131">
        <v>130000</v>
      </c>
      <c r="J8" s="131"/>
      <c r="K8" s="131"/>
      <c r="L8" s="131"/>
      <c r="M8" s="131"/>
      <c r="N8" s="131"/>
      <c r="O8" s="131"/>
      <c r="P8" s="131"/>
      <c r="Q8" s="131"/>
      <c r="R8" s="131">
        <v>130000</v>
      </c>
      <c r="S8" s="131"/>
      <c r="T8" s="131"/>
      <c r="U8" s="131"/>
      <c r="V8" s="131"/>
      <c r="W8" s="131">
        <v>130000</v>
      </c>
    </row>
    <row r="9" ht="52.5" customHeight="1" outlineLevel="1" spans="1:23">
      <c r="A9" s="130" t="s">
        <v>262</v>
      </c>
      <c r="B9" s="130" t="s">
        <v>263</v>
      </c>
      <c r="C9" s="130" t="s">
        <v>261</v>
      </c>
      <c r="D9" s="130" t="s">
        <v>46</v>
      </c>
      <c r="E9" s="130" t="s">
        <v>88</v>
      </c>
      <c r="F9" s="130" t="s">
        <v>89</v>
      </c>
      <c r="G9" s="130" t="s">
        <v>264</v>
      </c>
      <c r="H9" s="130" t="s">
        <v>265</v>
      </c>
      <c r="I9" s="131">
        <v>1000</v>
      </c>
      <c r="J9" s="131"/>
      <c r="K9" s="131"/>
      <c r="L9" s="131"/>
      <c r="M9" s="131"/>
      <c r="N9" s="131"/>
      <c r="O9" s="131"/>
      <c r="P9" s="131"/>
      <c r="Q9" s="131"/>
      <c r="R9" s="131">
        <v>1000</v>
      </c>
      <c r="S9" s="131"/>
      <c r="T9" s="131"/>
      <c r="U9" s="131"/>
      <c r="V9" s="131"/>
      <c r="W9" s="131">
        <v>1000</v>
      </c>
    </row>
    <row r="10" ht="52.5" customHeight="1" outlineLevel="1" spans="1:23">
      <c r="A10" s="130" t="s">
        <v>262</v>
      </c>
      <c r="B10" s="130" t="s">
        <v>263</v>
      </c>
      <c r="C10" s="130" t="s">
        <v>261</v>
      </c>
      <c r="D10" s="130" t="s">
        <v>46</v>
      </c>
      <c r="E10" s="130" t="s">
        <v>88</v>
      </c>
      <c r="F10" s="130" t="s">
        <v>89</v>
      </c>
      <c r="G10" s="130" t="s">
        <v>243</v>
      </c>
      <c r="H10" s="130" t="s">
        <v>244</v>
      </c>
      <c r="I10" s="131">
        <v>59000</v>
      </c>
      <c r="J10" s="131"/>
      <c r="K10" s="131"/>
      <c r="L10" s="131"/>
      <c r="M10" s="131"/>
      <c r="N10" s="130"/>
      <c r="O10" s="130"/>
      <c r="P10" s="130"/>
      <c r="Q10" s="131"/>
      <c r="R10" s="131">
        <v>59000</v>
      </c>
      <c r="S10" s="131"/>
      <c r="T10" s="131"/>
      <c r="U10" s="131"/>
      <c r="V10" s="131"/>
      <c r="W10" s="131">
        <v>59000</v>
      </c>
    </row>
    <row r="11" ht="52.5" customHeight="1" outlineLevel="1" spans="1:23">
      <c r="A11" s="130" t="s">
        <v>262</v>
      </c>
      <c r="B11" s="130" t="s">
        <v>263</v>
      </c>
      <c r="C11" s="130" t="s">
        <v>261</v>
      </c>
      <c r="D11" s="130" t="s">
        <v>46</v>
      </c>
      <c r="E11" s="130" t="s">
        <v>88</v>
      </c>
      <c r="F11" s="130" t="s">
        <v>89</v>
      </c>
      <c r="G11" s="130" t="s">
        <v>266</v>
      </c>
      <c r="H11" s="130" t="s">
        <v>267</v>
      </c>
      <c r="I11" s="131">
        <v>32000</v>
      </c>
      <c r="J11" s="131"/>
      <c r="K11" s="131"/>
      <c r="L11" s="131"/>
      <c r="M11" s="131"/>
      <c r="N11" s="130"/>
      <c r="O11" s="130"/>
      <c r="P11" s="130"/>
      <c r="Q11" s="131"/>
      <c r="R11" s="131">
        <v>32000</v>
      </c>
      <c r="S11" s="131"/>
      <c r="T11" s="131"/>
      <c r="U11" s="131"/>
      <c r="V11" s="131"/>
      <c r="W11" s="131">
        <v>32000</v>
      </c>
    </row>
    <row r="12" ht="52.5" customHeight="1" outlineLevel="1" spans="1:23">
      <c r="A12" s="130" t="s">
        <v>262</v>
      </c>
      <c r="B12" s="130" t="s">
        <v>263</v>
      </c>
      <c r="C12" s="130" t="s">
        <v>261</v>
      </c>
      <c r="D12" s="130" t="s">
        <v>46</v>
      </c>
      <c r="E12" s="130" t="s">
        <v>88</v>
      </c>
      <c r="F12" s="130" t="s">
        <v>89</v>
      </c>
      <c r="G12" s="130" t="s">
        <v>268</v>
      </c>
      <c r="H12" s="130" t="s">
        <v>269</v>
      </c>
      <c r="I12" s="131">
        <v>26000</v>
      </c>
      <c r="J12" s="131"/>
      <c r="K12" s="131"/>
      <c r="L12" s="131"/>
      <c r="M12" s="131"/>
      <c r="N12" s="130"/>
      <c r="O12" s="130"/>
      <c r="P12" s="130"/>
      <c r="Q12" s="131"/>
      <c r="R12" s="131">
        <v>26000</v>
      </c>
      <c r="S12" s="131"/>
      <c r="T12" s="131"/>
      <c r="U12" s="131"/>
      <c r="V12" s="131"/>
      <c r="W12" s="131">
        <v>26000</v>
      </c>
    </row>
    <row r="13" ht="52.5" customHeight="1" outlineLevel="1" spans="1:23">
      <c r="A13" s="130" t="s">
        <v>262</v>
      </c>
      <c r="B13" s="130" t="s">
        <v>263</v>
      </c>
      <c r="C13" s="130" t="s">
        <v>261</v>
      </c>
      <c r="D13" s="130" t="s">
        <v>46</v>
      </c>
      <c r="E13" s="130" t="s">
        <v>88</v>
      </c>
      <c r="F13" s="130" t="s">
        <v>89</v>
      </c>
      <c r="G13" s="130" t="s">
        <v>237</v>
      </c>
      <c r="H13" s="130" t="s">
        <v>238</v>
      </c>
      <c r="I13" s="131">
        <v>12000</v>
      </c>
      <c r="J13" s="131"/>
      <c r="K13" s="131"/>
      <c r="L13" s="131"/>
      <c r="M13" s="131"/>
      <c r="N13" s="130"/>
      <c r="O13" s="130"/>
      <c r="P13" s="130"/>
      <c r="Q13" s="131"/>
      <c r="R13" s="131">
        <v>12000</v>
      </c>
      <c r="S13" s="131"/>
      <c r="T13" s="131"/>
      <c r="U13" s="131"/>
      <c r="V13" s="131"/>
      <c r="W13" s="131">
        <v>12000</v>
      </c>
    </row>
    <row r="14" ht="52.5" customHeight="1" spans="1:23">
      <c r="A14" s="130"/>
      <c r="B14" s="130"/>
      <c r="C14" s="130" t="s">
        <v>270</v>
      </c>
      <c r="D14" s="130"/>
      <c r="E14" s="130"/>
      <c r="F14" s="130"/>
      <c r="G14" s="130"/>
      <c r="H14" s="130"/>
      <c r="I14" s="131">
        <v>115000</v>
      </c>
      <c r="J14" s="131"/>
      <c r="K14" s="131"/>
      <c r="L14" s="131"/>
      <c r="M14" s="131"/>
      <c r="N14" s="130"/>
      <c r="O14" s="130"/>
      <c r="P14" s="130"/>
      <c r="Q14" s="131"/>
      <c r="R14" s="131">
        <v>115000</v>
      </c>
      <c r="S14" s="131"/>
      <c r="T14" s="131"/>
      <c r="U14" s="131"/>
      <c r="V14" s="131"/>
      <c r="W14" s="131">
        <v>115000</v>
      </c>
    </row>
    <row r="15" ht="52.5" customHeight="1" outlineLevel="1" spans="1:23">
      <c r="A15" s="130" t="s">
        <v>262</v>
      </c>
      <c r="B15" s="130" t="s">
        <v>271</v>
      </c>
      <c r="C15" s="130" t="s">
        <v>270</v>
      </c>
      <c r="D15" s="130" t="s">
        <v>46</v>
      </c>
      <c r="E15" s="130" t="s">
        <v>82</v>
      </c>
      <c r="F15" s="130" t="s">
        <v>83</v>
      </c>
      <c r="G15" s="130" t="s">
        <v>241</v>
      </c>
      <c r="H15" s="130" t="s">
        <v>242</v>
      </c>
      <c r="I15" s="131">
        <v>30000</v>
      </c>
      <c r="J15" s="131"/>
      <c r="K15" s="131"/>
      <c r="L15" s="131"/>
      <c r="M15" s="131"/>
      <c r="N15" s="130"/>
      <c r="O15" s="130"/>
      <c r="P15" s="130"/>
      <c r="Q15" s="131"/>
      <c r="R15" s="131">
        <v>30000</v>
      </c>
      <c r="S15" s="131"/>
      <c r="T15" s="131"/>
      <c r="U15" s="131"/>
      <c r="V15" s="131"/>
      <c r="W15" s="131">
        <v>30000</v>
      </c>
    </row>
    <row r="16" ht="52.5" customHeight="1" outlineLevel="1" spans="1:23">
      <c r="A16" s="130" t="s">
        <v>262</v>
      </c>
      <c r="B16" s="130" t="s">
        <v>271</v>
      </c>
      <c r="C16" s="130" t="s">
        <v>270</v>
      </c>
      <c r="D16" s="130" t="s">
        <v>46</v>
      </c>
      <c r="E16" s="130" t="s">
        <v>82</v>
      </c>
      <c r="F16" s="130" t="s">
        <v>83</v>
      </c>
      <c r="G16" s="130" t="s">
        <v>243</v>
      </c>
      <c r="H16" s="130" t="s">
        <v>244</v>
      </c>
      <c r="I16" s="131">
        <v>24000</v>
      </c>
      <c r="J16" s="131"/>
      <c r="K16" s="131"/>
      <c r="L16" s="131"/>
      <c r="M16" s="131"/>
      <c r="N16" s="130"/>
      <c r="O16" s="130"/>
      <c r="P16" s="130"/>
      <c r="Q16" s="131"/>
      <c r="R16" s="131">
        <v>24000</v>
      </c>
      <c r="S16" s="131"/>
      <c r="T16" s="131"/>
      <c r="U16" s="131"/>
      <c r="V16" s="131"/>
      <c r="W16" s="131">
        <v>24000</v>
      </c>
    </row>
    <row r="17" ht="52.5" customHeight="1" outlineLevel="1" spans="1:23">
      <c r="A17" s="130" t="s">
        <v>262</v>
      </c>
      <c r="B17" s="130" t="s">
        <v>271</v>
      </c>
      <c r="C17" s="130" t="s">
        <v>270</v>
      </c>
      <c r="D17" s="130" t="s">
        <v>46</v>
      </c>
      <c r="E17" s="130" t="s">
        <v>82</v>
      </c>
      <c r="F17" s="130" t="s">
        <v>83</v>
      </c>
      <c r="G17" s="130" t="s">
        <v>266</v>
      </c>
      <c r="H17" s="130" t="s">
        <v>267</v>
      </c>
      <c r="I17" s="131">
        <v>10000</v>
      </c>
      <c r="J17" s="131"/>
      <c r="K17" s="131"/>
      <c r="L17" s="131"/>
      <c r="M17" s="131"/>
      <c r="N17" s="130"/>
      <c r="O17" s="130"/>
      <c r="P17" s="130"/>
      <c r="Q17" s="131"/>
      <c r="R17" s="131">
        <v>10000</v>
      </c>
      <c r="S17" s="131"/>
      <c r="T17" s="131"/>
      <c r="U17" s="131"/>
      <c r="V17" s="131"/>
      <c r="W17" s="131">
        <v>10000</v>
      </c>
    </row>
    <row r="18" ht="52.5" customHeight="1" outlineLevel="1" spans="1:23">
      <c r="A18" s="130" t="s">
        <v>262</v>
      </c>
      <c r="B18" s="130" t="s">
        <v>271</v>
      </c>
      <c r="C18" s="130" t="s">
        <v>270</v>
      </c>
      <c r="D18" s="130" t="s">
        <v>46</v>
      </c>
      <c r="E18" s="130" t="s">
        <v>82</v>
      </c>
      <c r="F18" s="130" t="s">
        <v>83</v>
      </c>
      <c r="G18" s="130" t="s">
        <v>268</v>
      </c>
      <c r="H18" s="130" t="s">
        <v>269</v>
      </c>
      <c r="I18" s="131">
        <v>22000</v>
      </c>
      <c r="J18" s="131"/>
      <c r="K18" s="131"/>
      <c r="L18" s="131"/>
      <c r="M18" s="131"/>
      <c r="N18" s="130"/>
      <c r="O18" s="130"/>
      <c r="P18" s="130"/>
      <c r="Q18" s="131"/>
      <c r="R18" s="131">
        <v>22000</v>
      </c>
      <c r="S18" s="131"/>
      <c r="T18" s="131"/>
      <c r="U18" s="131"/>
      <c r="V18" s="131"/>
      <c r="W18" s="131">
        <v>22000</v>
      </c>
    </row>
    <row r="19" ht="52.5" customHeight="1" outlineLevel="1" spans="1:23">
      <c r="A19" s="130" t="s">
        <v>262</v>
      </c>
      <c r="B19" s="130" t="s">
        <v>271</v>
      </c>
      <c r="C19" s="130" t="s">
        <v>270</v>
      </c>
      <c r="D19" s="130" t="s">
        <v>46</v>
      </c>
      <c r="E19" s="130" t="s">
        <v>82</v>
      </c>
      <c r="F19" s="130" t="s">
        <v>83</v>
      </c>
      <c r="G19" s="130" t="s">
        <v>272</v>
      </c>
      <c r="H19" s="130" t="s">
        <v>273</v>
      </c>
      <c r="I19" s="131">
        <v>11000</v>
      </c>
      <c r="J19" s="131"/>
      <c r="K19" s="131"/>
      <c r="L19" s="131"/>
      <c r="M19" s="131"/>
      <c r="N19" s="130"/>
      <c r="O19" s="130"/>
      <c r="P19" s="130"/>
      <c r="Q19" s="131"/>
      <c r="R19" s="131">
        <v>11000</v>
      </c>
      <c r="S19" s="131"/>
      <c r="T19" s="131"/>
      <c r="U19" s="131"/>
      <c r="V19" s="131"/>
      <c r="W19" s="131">
        <v>11000</v>
      </c>
    </row>
    <row r="20" ht="52.5" customHeight="1" outlineLevel="1" spans="1:23">
      <c r="A20" s="130" t="s">
        <v>262</v>
      </c>
      <c r="B20" s="130" t="s">
        <v>271</v>
      </c>
      <c r="C20" s="130" t="s">
        <v>270</v>
      </c>
      <c r="D20" s="130" t="s">
        <v>46</v>
      </c>
      <c r="E20" s="130" t="s">
        <v>82</v>
      </c>
      <c r="F20" s="130" t="s">
        <v>83</v>
      </c>
      <c r="G20" s="130" t="s">
        <v>274</v>
      </c>
      <c r="H20" s="130" t="s">
        <v>275</v>
      </c>
      <c r="I20" s="131">
        <v>5000</v>
      </c>
      <c r="J20" s="131"/>
      <c r="K20" s="131"/>
      <c r="L20" s="131"/>
      <c r="M20" s="131"/>
      <c r="N20" s="130"/>
      <c r="O20" s="130"/>
      <c r="P20" s="130"/>
      <c r="Q20" s="131"/>
      <c r="R20" s="131">
        <v>5000</v>
      </c>
      <c r="S20" s="131"/>
      <c r="T20" s="131"/>
      <c r="U20" s="131"/>
      <c r="V20" s="131"/>
      <c r="W20" s="131">
        <v>5000</v>
      </c>
    </row>
    <row r="21" ht="52.5" customHeight="1" outlineLevel="1" spans="1:23">
      <c r="A21" s="130" t="s">
        <v>262</v>
      </c>
      <c r="B21" s="130" t="s">
        <v>271</v>
      </c>
      <c r="C21" s="130" t="s">
        <v>270</v>
      </c>
      <c r="D21" s="130" t="s">
        <v>46</v>
      </c>
      <c r="E21" s="130" t="s">
        <v>82</v>
      </c>
      <c r="F21" s="130" t="s">
        <v>83</v>
      </c>
      <c r="G21" s="130" t="s">
        <v>276</v>
      </c>
      <c r="H21" s="130" t="s">
        <v>277</v>
      </c>
      <c r="I21" s="131">
        <v>10000</v>
      </c>
      <c r="J21" s="131"/>
      <c r="K21" s="131"/>
      <c r="L21" s="131"/>
      <c r="M21" s="131"/>
      <c r="N21" s="130"/>
      <c r="O21" s="130"/>
      <c r="P21" s="130"/>
      <c r="Q21" s="131"/>
      <c r="R21" s="131">
        <v>10000</v>
      </c>
      <c r="S21" s="131"/>
      <c r="T21" s="131"/>
      <c r="U21" s="131"/>
      <c r="V21" s="131"/>
      <c r="W21" s="131">
        <v>10000</v>
      </c>
    </row>
    <row r="22" ht="52.5" customHeight="1" outlineLevel="1" spans="1:23">
      <c r="A22" s="130" t="s">
        <v>262</v>
      </c>
      <c r="B22" s="130" t="s">
        <v>271</v>
      </c>
      <c r="C22" s="130" t="s">
        <v>270</v>
      </c>
      <c r="D22" s="130" t="s">
        <v>46</v>
      </c>
      <c r="E22" s="130" t="s">
        <v>82</v>
      </c>
      <c r="F22" s="130" t="s">
        <v>83</v>
      </c>
      <c r="G22" s="130" t="s">
        <v>249</v>
      </c>
      <c r="H22" s="130" t="s">
        <v>250</v>
      </c>
      <c r="I22" s="131">
        <v>3000</v>
      </c>
      <c r="J22" s="131"/>
      <c r="K22" s="131"/>
      <c r="L22" s="131"/>
      <c r="M22" s="131"/>
      <c r="N22" s="130"/>
      <c r="O22" s="130"/>
      <c r="P22" s="130"/>
      <c r="Q22" s="131"/>
      <c r="R22" s="131">
        <v>3000</v>
      </c>
      <c r="S22" s="131"/>
      <c r="T22" s="131"/>
      <c r="U22" s="131"/>
      <c r="V22" s="131"/>
      <c r="W22" s="131">
        <v>3000</v>
      </c>
    </row>
    <row r="23" ht="52.5" customHeight="1" spans="1:23">
      <c r="A23" s="130"/>
      <c r="B23" s="130"/>
      <c r="C23" s="130" t="s">
        <v>278</v>
      </c>
      <c r="D23" s="130"/>
      <c r="E23" s="130"/>
      <c r="F23" s="130"/>
      <c r="G23" s="130"/>
      <c r="H23" s="130"/>
      <c r="I23" s="131">
        <v>50000</v>
      </c>
      <c r="J23" s="131"/>
      <c r="K23" s="131"/>
      <c r="L23" s="131"/>
      <c r="M23" s="131"/>
      <c r="N23" s="130"/>
      <c r="O23" s="130"/>
      <c r="P23" s="130"/>
      <c r="Q23" s="131"/>
      <c r="R23" s="131">
        <v>50000</v>
      </c>
      <c r="S23" s="131"/>
      <c r="T23" s="131"/>
      <c r="U23" s="131"/>
      <c r="V23" s="131"/>
      <c r="W23" s="131">
        <v>50000</v>
      </c>
    </row>
    <row r="24" ht="52.5" customHeight="1" outlineLevel="1" spans="1:23">
      <c r="A24" s="130" t="s">
        <v>262</v>
      </c>
      <c r="B24" s="130" t="s">
        <v>279</v>
      </c>
      <c r="C24" s="130" t="s">
        <v>278</v>
      </c>
      <c r="D24" s="130" t="s">
        <v>46</v>
      </c>
      <c r="E24" s="130" t="s">
        <v>82</v>
      </c>
      <c r="F24" s="130" t="s">
        <v>83</v>
      </c>
      <c r="G24" s="130" t="s">
        <v>243</v>
      </c>
      <c r="H24" s="130" t="s">
        <v>244</v>
      </c>
      <c r="I24" s="131">
        <v>40000</v>
      </c>
      <c r="J24" s="131"/>
      <c r="K24" s="131"/>
      <c r="L24" s="131"/>
      <c r="M24" s="131"/>
      <c r="N24" s="130"/>
      <c r="O24" s="130"/>
      <c r="P24" s="130"/>
      <c r="Q24" s="131"/>
      <c r="R24" s="131">
        <v>40000</v>
      </c>
      <c r="S24" s="131"/>
      <c r="T24" s="131"/>
      <c r="U24" s="131"/>
      <c r="V24" s="131"/>
      <c r="W24" s="131">
        <v>40000</v>
      </c>
    </row>
    <row r="25" ht="52.5" customHeight="1" outlineLevel="1" spans="1:23">
      <c r="A25" s="130" t="s">
        <v>262</v>
      </c>
      <c r="B25" s="130" t="s">
        <v>279</v>
      </c>
      <c r="C25" s="130" t="s">
        <v>278</v>
      </c>
      <c r="D25" s="130" t="s">
        <v>46</v>
      </c>
      <c r="E25" s="130" t="s">
        <v>82</v>
      </c>
      <c r="F25" s="130" t="s">
        <v>83</v>
      </c>
      <c r="G25" s="130" t="s">
        <v>237</v>
      </c>
      <c r="H25" s="130" t="s">
        <v>238</v>
      </c>
      <c r="I25" s="131">
        <v>10000</v>
      </c>
      <c r="J25" s="131"/>
      <c r="K25" s="131"/>
      <c r="L25" s="131"/>
      <c r="M25" s="131"/>
      <c r="N25" s="130"/>
      <c r="O25" s="130"/>
      <c r="P25" s="130"/>
      <c r="Q25" s="131"/>
      <c r="R25" s="131">
        <v>10000</v>
      </c>
      <c r="S25" s="131"/>
      <c r="T25" s="131"/>
      <c r="U25" s="131"/>
      <c r="V25" s="131"/>
      <c r="W25" s="131">
        <v>10000</v>
      </c>
    </row>
    <row r="26" ht="52.5" customHeight="1" spans="1:23">
      <c r="A26" s="130"/>
      <c r="B26" s="130"/>
      <c r="C26" s="130" t="s">
        <v>280</v>
      </c>
      <c r="D26" s="130"/>
      <c r="E26" s="130"/>
      <c r="F26" s="130"/>
      <c r="G26" s="130"/>
      <c r="H26" s="130"/>
      <c r="I26" s="131">
        <v>100000</v>
      </c>
      <c r="J26" s="131"/>
      <c r="K26" s="131"/>
      <c r="L26" s="131"/>
      <c r="M26" s="131"/>
      <c r="N26" s="130"/>
      <c r="O26" s="130"/>
      <c r="P26" s="130"/>
      <c r="Q26" s="131"/>
      <c r="R26" s="131">
        <v>100000</v>
      </c>
      <c r="S26" s="131"/>
      <c r="T26" s="131"/>
      <c r="U26" s="131"/>
      <c r="V26" s="131"/>
      <c r="W26" s="131">
        <v>100000</v>
      </c>
    </row>
    <row r="27" ht="52.5" customHeight="1" outlineLevel="1" spans="1:23">
      <c r="A27" s="130" t="s">
        <v>262</v>
      </c>
      <c r="B27" s="130" t="s">
        <v>281</v>
      </c>
      <c r="C27" s="130" t="s">
        <v>280</v>
      </c>
      <c r="D27" s="130" t="s">
        <v>46</v>
      </c>
      <c r="E27" s="130" t="s">
        <v>82</v>
      </c>
      <c r="F27" s="130" t="s">
        <v>83</v>
      </c>
      <c r="G27" s="130" t="s">
        <v>243</v>
      </c>
      <c r="H27" s="130" t="s">
        <v>244</v>
      </c>
      <c r="I27" s="131">
        <v>20000</v>
      </c>
      <c r="J27" s="131"/>
      <c r="K27" s="131"/>
      <c r="L27" s="131"/>
      <c r="M27" s="131"/>
      <c r="N27" s="130"/>
      <c r="O27" s="130"/>
      <c r="P27" s="130"/>
      <c r="Q27" s="131"/>
      <c r="R27" s="131">
        <v>20000</v>
      </c>
      <c r="S27" s="131"/>
      <c r="T27" s="131"/>
      <c r="U27" s="131"/>
      <c r="V27" s="131"/>
      <c r="W27" s="131">
        <v>20000</v>
      </c>
    </row>
    <row r="28" ht="52.5" customHeight="1" outlineLevel="1" spans="1:23">
      <c r="A28" s="130" t="s">
        <v>262</v>
      </c>
      <c r="B28" s="130" t="s">
        <v>281</v>
      </c>
      <c r="C28" s="130" t="s">
        <v>280</v>
      </c>
      <c r="D28" s="130" t="s">
        <v>46</v>
      </c>
      <c r="E28" s="130" t="s">
        <v>82</v>
      </c>
      <c r="F28" s="130" t="s">
        <v>83</v>
      </c>
      <c r="G28" s="130" t="s">
        <v>268</v>
      </c>
      <c r="H28" s="130" t="s">
        <v>269</v>
      </c>
      <c r="I28" s="131">
        <v>30000</v>
      </c>
      <c r="J28" s="131"/>
      <c r="K28" s="131"/>
      <c r="L28" s="131"/>
      <c r="M28" s="131"/>
      <c r="N28" s="130"/>
      <c r="O28" s="130"/>
      <c r="P28" s="130"/>
      <c r="Q28" s="131"/>
      <c r="R28" s="131">
        <v>30000</v>
      </c>
      <c r="S28" s="131"/>
      <c r="T28" s="131"/>
      <c r="U28" s="131"/>
      <c r="V28" s="131"/>
      <c r="W28" s="131">
        <v>30000</v>
      </c>
    </row>
    <row r="29" ht="52.5" customHeight="1" outlineLevel="1" spans="1:23">
      <c r="A29" s="130" t="s">
        <v>262</v>
      </c>
      <c r="B29" s="130" t="s">
        <v>281</v>
      </c>
      <c r="C29" s="130" t="s">
        <v>280</v>
      </c>
      <c r="D29" s="130" t="s">
        <v>46</v>
      </c>
      <c r="E29" s="130" t="s">
        <v>82</v>
      </c>
      <c r="F29" s="130" t="s">
        <v>83</v>
      </c>
      <c r="G29" s="130" t="s">
        <v>272</v>
      </c>
      <c r="H29" s="130" t="s">
        <v>273</v>
      </c>
      <c r="I29" s="131">
        <v>40000</v>
      </c>
      <c r="J29" s="131"/>
      <c r="K29" s="131"/>
      <c r="L29" s="131"/>
      <c r="M29" s="131"/>
      <c r="N29" s="130"/>
      <c r="O29" s="130"/>
      <c r="P29" s="130"/>
      <c r="Q29" s="131"/>
      <c r="R29" s="131">
        <v>40000</v>
      </c>
      <c r="S29" s="131"/>
      <c r="T29" s="131"/>
      <c r="U29" s="131"/>
      <c r="V29" s="131"/>
      <c r="W29" s="131">
        <v>40000</v>
      </c>
    </row>
    <row r="30" ht="52.5" customHeight="1" outlineLevel="1" spans="1:23">
      <c r="A30" s="130" t="s">
        <v>262</v>
      </c>
      <c r="B30" s="130" t="s">
        <v>281</v>
      </c>
      <c r="C30" s="130" t="s">
        <v>280</v>
      </c>
      <c r="D30" s="130" t="s">
        <v>46</v>
      </c>
      <c r="E30" s="130" t="s">
        <v>82</v>
      </c>
      <c r="F30" s="130" t="s">
        <v>83</v>
      </c>
      <c r="G30" s="130" t="s">
        <v>237</v>
      </c>
      <c r="H30" s="130" t="s">
        <v>238</v>
      </c>
      <c r="I30" s="131">
        <v>10000</v>
      </c>
      <c r="J30" s="131"/>
      <c r="K30" s="131"/>
      <c r="L30" s="131"/>
      <c r="M30" s="131"/>
      <c r="N30" s="130"/>
      <c r="O30" s="130"/>
      <c r="P30" s="130"/>
      <c r="Q30" s="131"/>
      <c r="R30" s="131">
        <v>10000</v>
      </c>
      <c r="S30" s="131"/>
      <c r="T30" s="131"/>
      <c r="U30" s="131"/>
      <c r="V30" s="131"/>
      <c r="W30" s="131">
        <v>10000</v>
      </c>
    </row>
    <row r="31" ht="52.5" customHeight="1" spans="1:23">
      <c r="A31" s="130"/>
      <c r="B31" s="130"/>
      <c r="C31" s="130" t="s">
        <v>282</v>
      </c>
      <c r="D31" s="130"/>
      <c r="E31" s="130"/>
      <c r="F31" s="130"/>
      <c r="G31" s="130"/>
      <c r="H31" s="130"/>
      <c r="I31" s="131">
        <v>400000</v>
      </c>
      <c r="J31" s="131"/>
      <c r="K31" s="131"/>
      <c r="L31" s="131"/>
      <c r="M31" s="131"/>
      <c r="N31" s="130"/>
      <c r="O31" s="130"/>
      <c r="P31" s="130"/>
      <c r="Q31" s="131"/>
      <c r="R31" s="131">
        <v>400000</v>
      </c>
      <c r="S31" s="131"/>
      <c r="T31" s="131"/>
      <c r="U31" s="131"/>
      <c r="V31" s="131"/>
      <c r="W31" s="131">
        <v>400000</v>
      </c>
    </row>
    <row r="32" ht="52.5" customHeight="1" outlineLevel="1" spans="1:23">
      <c r="A32" s="130" t="s">
        <v>262</v>
      </c>
      <c r="B32" s="130" t="s">
        <v>283</v>
      </c>
      <c r="C32" s="130" t="s">
        <v>282</v>
      </c>
      <c r="D32" s="130" t="s">
        <v>46</v>
      </c>
      <c r="E32" s="130" t="s">
        <v>82</v>
      </c>
      <c r="F32" s="130" t="s">
        <v>83</v>
      </c>
      <c r="G32" s="130" t="s">
        <v>241</v>
      </c>
      <c r="H32" s="130" t="s">
        <v>242</v>
      </c>
      <c r="I32" s="131">
        <v>90000</v>
      </c>
      <c r="J32" s="131"/>
      <c r="K32" s="131"/>
      <c r="L32" s="131"/>
      <c r="M32" s="131"/>
      <c r="N32" s="130"/>
      <c r="O32" s="130"/>
      <c r="P32" s="130"/>
      <c r="Q32" s="131"/>
      <c r="R32" s="131">
        <v>90000</v>
      </c>
      <c r="S32" s="131"/>
      <c r="T32" s="131"/>
      <c r="U32" s="131"/>
      <c r="V32" s="131"/>
      <c r="W32" s="131">
        <v>90000</v>
      </c>
    </row>
    <row r="33" ht="52.5" customHeight="1" outlineLevel="1" spans="1:23">
      <c r="A33" s="130" t="s">
        <v>262</v>
      </c>
      <c r="B33" s="130" t="s">
        <v>283</v>
      </c>
      <c r="C33" s="130" t="s">
        <v>282</v>
      </c>
      <c r="D33" s="130" t="s">
        <v>46</v>
      </c>
      <c r="E33" s="130" t="s">
        <v>82</v>
      </c>
      <c r="F33" s="130" t="s">
        <v>83</v>
      </c>
      <c r="G33" s="130" t="s">
        <v>284</v>
      </c>
      <c r="H33" s="130" t="s">
        <v>285</v>
      </c>
      <c r="I33" s="131">
        <v>100000</v>
      </c>
      <c r="J33" s="131"/>
      <c r="K33" s="131"/>
      <c r="L33" s="131"/>
      <c r="M33" s="131"/>
      <c r="N33" s="130"/>
      <c r="O33" s="130"/>
      <c r="P33" s="130"/>
      <c r="Q33" s="131"/>
      <c r="R33" s="131">
        <v>100000</v>
      </c>
      <c r="S33" s="131"/>
      <c r="T33" s="131"/>
      <c r="U33" s="131"/>
      <c r="V33" s="131"/>
      <c r="W33" s="131">
        <v>100000</v>
      </c>
    </row>
    <row r="34" ht="52.5" customHeight="1" outlineLevel="1" spans="1:23">
      <c r="A34" s="130" t="s">
        <v>262</v>
      </c>
      <c r="B34" s="130" t="s">
        <v>283</v>
      </c>
      <c r="C34" s="130" t="s">
        <v>282</v>
      </c>
      <c r="D34" s="130" t="s">
        <v>46</v>
      </c>
      <c r="E34" s="130" t="s">
        <v>82</v>
      </c>
      <c r="F34" s="130" t="s">
        <v>83</v>
      </c>
      <c r="G34" s="130" t="s">
        <v>268</v>
      </c>
      <c r="H34" s="130" t="s">
        <v>269</v>
      </c>
      <c r="I34" s="131">
        <v>80000</v>
      </c>
      <c r="J34" s="131"/>
      <c r="K34" s="131"/>
      <c r="L34" s="131"/>
      <c r="M34" s="131"/>
      <c r="N34" s="130"/>
      <c r="O34" s="130"/>
      <c r="P34" s="130"/>
      <c r="Q34" s="131"/>
      <c r="R34" s="131">
        <v>80000</v>
      </c>
      <c r="S34" s="131"/>
      <c r="T34" s="131"/>
      <c r="U34" s="131"/>
      <c r="V34" s="131"/>
      <c r="W34" s="131">
        <v>80000</v>
      </c>
    </row>
    <row r="35" ht="52.5" customHeight="1" outlineLevel="1" spans="1:23">
      <c r="A35" s="130" t="s">
        <v>262</v>
      </c>
      <c r="B35" s="130" t="s">
        <v>283</v>
      </c>
      <c r="C35" s="130" t="s">
        <v>282</v>
      </c>
      <c r="D35" s="130" t="s">
        <v>46</v>
      </c>
      <c r="E35" s="130" t="s">
        <v>82</v>
      </c>
      <c r="F35" s="130" t="s">
        <v>83</v>
      </c>
      <c r="G35" s="130" t="s">
        <v>272</v>
      </c>
      <c r="H35" s="130" t="s">
        <v>273</v>
      </c>
      <c r="I35" s="131">
        <v>80000</v>
      </c>
      <c r="J35" s="131"/>
      <c r="K35" s="131"/>
      <c r="L35" s="131"/>
      <c r="M35" s="131"/>
      <c r="N35" s="130"/>
      <c r="O35" s="130"/>
      <c r="P35" s="130"/>
      <c r="Q35" s="131"/>
      <c r="R35" s="131">
        <v>80000</v>
      </c>
      <c r="S35" s="131"/>
      <c r="T35" s="131"/>
      <c r="U35" s="131"/>
      <c r="V35" s="131"/>
      <c r="W35" s="131">
        <v>80000</v>
      </c>
    </row>
    <row r="36" ht="52.5" customHeight="1" outlineLevel="1" spans="1:23">
      <c r="A36" s="130" t="s">
        <v>262</v>
      </c>
      <c r="B36" s="130" t="s">
        <v>283</v>
      </c>
      <c r="C36" s="130" t="s">
        <v>282</v>
      </c>
      <c r="D36" s="130" t="s">
        <v>46</v>
      </c>
      <c r="E36" s="130" t="s">
        <v>82</v>
      </c>
      <c r="F36" s="130" t="s">
        <v>83</v>
      </c>
      <c r="G36" s="130" t="s">
        <v>237</v>
      </c>
      <c r="H36" s="130" t="s">
        <v>238</v>
      </c>
      <c r="I36" s="131">
        <v>30000</v>
      </c>
      <c r="J36" s="131"/>
      <c r="K36" s="131"/>
      <c r="L36" s="131"/>
      <c r="M36" s="131"/>
      <c r="N36" s="130"/>
      <c r="O36" s="130"/>
      <c r="P36" s="130"/>
      <c r="Q36" s="131"/>
      <c r="R36" s="131">
        <v>30000</v>
      </c>
      <c r="S36" s="131"/>
      <c r="T36" s="131"/>
      <c r="U36" s="131"/>
      <c r="V36" s="131"/>
      <c r="W36" s="131">
        <v>30000</v>
      </c>
    </row>
    <row r="37" ht="52.5" customHeight="1" outlineLevel="1" spans="1:23">
      <c r="A37" s="130" t="s">
        <v>262</v>
      </c>
      <c r="B37" s="130" t="s">
        <v>283</v>
      </c>
      <c r="C37" s="130" t="s">
        <v>282</v>
      </c>
      <c r="D37" s="130" t="s">
        <v>46</v>
      </c>
      <c r="E37" s="130" t="s">
        <v>82</v>
      </c>
      <c r="F37" s="130" t="s">
        <v>83</v>
      </c>
      <c r="G37" s="130" t="s">
        <v>286</v>
      </c>
      <c r="H37" s="130" t="s">
        <v>287</v>
      </c>
      <c r="I37" s="131">
        <v>20000</v>
      </c>
      <c r="J37" s="131"/>
      <c r="K37" s="131"/>
      <c r="L37" s="131"/>
      <c r="M37" s="131"/>
      <c r="N37" s="130"/>
      <c r="O37" s="130"/>
      <c r="P37" s="130"/>
      <c r="Q37" s="131"/>
      <c r="R37" s="131">
        <v>20000</v>
      </c>
      <c r="S37" s="131"/>
      <c r="T37" s="131"/>
      <c r="U37" s="131"/>
      <c r="V37" s="131"/>
      <c r="W37" s="131">
        <v>20000</v>
      </c>
    </row>
    <row r="38" ht="52.5" customHeight="1" spans="1:23">
      <c r="A38" s="130"/>
      <c r="B38" s="130"/>
      <c r="C38" s="130" t="s">
        <v>288</v>
      </c>
      <c r="D38" s="130"/>
      <c r="E38" s="130"/>
      <c r="F38" s="130"/>
      <c r="G38" s="130"/>
      <c r="H38" s="130"/>
      <c r="I38" s="131">
        <v>50000</v>
      </c>
      <c r="J38" s="131"/>
      <c r="K38" s="131"/>
      <c r="L38" s="131"/>
      <c r="M38" s="131"/>
      <c r="N38" s="130"/>
      <c r="O38" s="130"/>
      <c r="P38" s="130"/>
      <c r="Q38" s="131"/>
      <c r="R38" s="131">
        <v>50000</v>
      </c>
      <c r="S38" s="131"/>
      <c r="T38" s="131"/>
      <c r="U38" s="131"/>
      <c r="V38" s="131"/>
      <c r="W38" s="131">
        <v>50000</v>
      </c>
    </row>
    <row r="39" ht="52.5" customHeight="1" outlineLevel="1" spans="1:23">
      <c r="A39" s="130" t="s">
        <v>262</v>
      </c>
      <c r="B39" s="130" t="s">
        <v>289</v>
      </c>
      <c r="C39" s="130" t="s">
        <v>288</v>
      </c>
      <c r="D39" s="130" t="s">
        <v>46</v>
      </c>
      <c r="E39" s="130" t="s">
        <v>84</v>
      </c>
      <c r="F39" s="130" t="s">
        <v>85</v>
      </c>
      <c r="G39" s="130" t="s">
        <v>243</v>
      </c>
      <c r="H39" s="130" t="s">
        <v>244</v>
      </c>
      <c r="I39" s="131">
        <v>8000</v>
      </c>
      <c r="J39" s="131"/>
      <c r="K39" s="131"/>
      <c r="L39" s="131"/>
      <c r="M39" s="131"/>
      <c r="N39" s="130"/>
      <c r="O39" s="130"/>
      <c r="P39" s="130"/>
      <c r="Q39" s="131"/>
      <c r="R39" s="131">
        <v>8000</v>
      </c>
      <c r="S39" s="131"/>
      <c r="T39" s="131"/>
      <c r="U39" s="131"/>
      <c r="V39" s="131"/>
      <c r="W39" s="131">
        <v>8000</v>
      </c>
    </row>
    <row r="40" ht="52.5" customHeight="1" outlineLevel="1" spans="1:23">
      <c r="A40" s="130" t="s">
        <v>262</v>
      </c>
      <c r="B40" s="130" t="s">
        <v>289</v>
      </c>
      <c r="C40" s="130" t="s">
        <v>288</v>
      </c>
      <c r="D40" s="130" t="s">
        <v>46</v>
      </c>
      <c r="E40" s="130" t="s">
        <v>84</v>
      </c>
      <c r="F40" s="130" t="s">
        <v>85</v>
      </c>
      <c r="G40" s="130" t="s">
        <v>268</v>
      </c>
      <c r="H40" s="130" t="s">
        <v>269</v>
      </c>
      <c r="I40" s="131">
        <v>30000</v>
      </c>
      <c r="J40" s="131"/>
      <c r="K40" s="131"/>
      <c r="L40" s="131"/>
      <c r="M40" s="131"/>
      <c r="N40" s="130"/>
      <c r="O40" s="130"/>
      <c r="P40" s="130"/>
      <c r="Q40" s="131"/>
      <c r="R40" s="131">
        <v>30000</v>
      </c>
      <c r="S40" s="131"/>
      <c r="T40" s="131"/>
      <c r="U40" s="131"/>
      <c r="V40" s="131"/>
      <c r="W40" s="131">
        <v>30000</v>
      </c>
    </row>
    <row r="41" ht="52.5" customHeight="1" outlineLevel="1" spans="1:23">
      <c r="A41" s="130" t="s">
        <v>262</v>
      </c>
      <c r="B41" s="130" t="s">
        <v>289</v>
      </c>
      <c r="C41" s="130" t="s">
        <v>288</v>
      </c>
      <c r="D41" s="130" t="s">
        <v>46</v>
      </c>
      <c r="E41" s="130" t="s">
        <v>84</v>
      </c>
      <c r="F41" s="130" t="s">
        <v>85</v>
      </c>
      <c r="G41" s="130" t="s">
        <v>272</v>
      </c>
      <c r="H41" s="130" t="s">
        <v>273</v>
      </c>
      <c r="I41" s="131">
        <v>10000</v>
      </c>
      <c r="J41" s="131"/>
      <c r="K41" s="131"/>
      <c r="L41" s="131"/>
      <c r="M41" s="131"/>
      <c r="N41" s="130"/>
      <c r="O41" s="130"/>
      <c r="P41" s="130"/>
      <c r="Q41" s="131"/>
      <c r="R41" s="131">
        <v>10000</v>
      </c>
      <c r="S41" s="131"/>
      <c r="T41" s="131"/>
      <c r="U41" s="131"/>
      <c r="V41" s="131"/>
      <c r="W41" s="131">
        <v>10000</v>
      </c>
    </row>
    <row r="42" ht="52.5" customHeight="1" outlineLevel="1" spans="1:23">
      <c r="A42" s="130" t="s">
        <v>262</v>
      </c>
      <c r="B42" s="130" t="s">
        <v>289</v>
      </c>
      <c r="C42" s="130" t="s">
        <v>288</v>
      </c>
      <c r="D42" s="130" t="s">
        <v>46</v>
      </c>
      <c r="E42" s="130" t="s">
        <v>84</v>
      </c>
      <c r="F42" s="130" t="s">
        <v>85</v>
      </c>
      <c r="G42" s="130" t="s">
        <v>237</v>
      </c>
      <c r="H42" s="130" t="s">
        <v>238</v>
      </c>
      <c r="I42" s="131">
        <v>2000</v>
      </c>
      <c r="J42" s="131"/>
      <c r="K42" s="131"/>
      <c r="L42" s="131"/>
      <c r="M42" s="131"/>
      <c r="N42" s="130"/>
      <c r="O42" s="130"/>
      <c r="P42" s="130"/>
      <c r="Q42" s="131"/>
      <c r="R42" s="131">
        <v>2000</v>
      </c>
      <c r="S42" s="131"/>
      <c r="T42" s="131"/>
      <c r="U42" s="131"/>
      <c r="V42" s="131"/>
      <c r="W42" s="131">
        <v>2000</v>
      </c>
    </row>
    <row r="43" ht="52.5" customHeight="1" spans="1:23">
      <c r="A43" s="130"/>
      <c r="B43" s="130"/>
      <c r="C43" s="130" t="s">
        <v>290</v>
      </c>
      <c r="D43" s="130"/>
      <c r="E43" s="130"/>
      <c r="F43" s="130"/>
      <c r="G43" s="130"/>
      <c r="H43" s="130"/>
      <c r="I43" s="131">
        <v>148000</v>
      </c>
      <c r="J43" s="131"/>
      <c r="K43" s="131"/>
      <c r="L43" s="131"/>
      <c r="M43" s="131"/>
      <c r="N43" s="130"/>
      <c r="O43" s="130"/>
      <c r="P43" s="130"/>
      <c r="Q43" s="131"/>
      <c r="R43" s="131">
        <v>148000</v>
      </c>
      <c r="S43" s="131"/>
      <c r="T43" s="131"/>
      <c r="U43" s="131"/>
      <c r="V43" s="131"/>
      <c r="W43" s="131">
        <v>148000</v>
      </c>
    </row>
    <row r="44" ht="52.5" customHeight="1" outlineLevel="1" spans="1:23">
      <c r="A44" s="130" t="s">
        <v>262</v>
      </c>
      <c r="B44" s="130" t="s">
        <v>291</v>
      </c>
      <c r="C44" s="130" t="s">
        <v>290</v>
      </c>
      <c r="D44" s="130" t="s">
        <v>46</v>
      </c>
      <c r="E44" s="130" t="s">
        <v>82</v>
      </c>
      <c r="F44" s="130" t="s">
        <v>83</v>
      </c>
      <c r="G44" s="130" t="s">
        <v>241</v>
      </c>
      <c r="H44" s="130" t="s">
        <v>242</v>
      </c>
      <c r="I44" s="131">
        <v>10000</v>
      </c>
      <c r="J44" s="131"/>
      <c r="K44" s="131"/>
      <c r="L44" s="131"/>
      <c r="M44" s="131"/>
      <c r="N44" s="130"/>
      <c r="O44" s="130"/>
      <c r="P44" s="130"/>
      <c r="Q44" s="131"/>
      <c r="R44" s="131">
        <v>10000</v>
      </c>
      <c r="S44" s="131"/>
      <c r="T44" s="131"/>
      <c r="U44" s="131"/>
      <c r="V44" s="131"/>
      <c r="W44" s="131">
        <v>10000</v>
      </c>
    </row>
    <row r="45" ht="52.5" customHeight="1" outlineLevel="1" spans="1:23">
      <c r="A45" s="130" t="s">
        <v>262</v>
      </c>
      <c r="B45" s="130" t="s">
        <v>291</v>
      </c>
      <c r="C45" s="130" t="s">
        <v>290</v>
      </c>
      <c r="D45" s="130" t="s">
        <v>46</v>
      </c>
      <c r="E45" s="130" t="s">
        <v>82</v>
      </c>
      <c r="F45" s="130" t="s">
        <v>83</v>
      </c>
      <c r="G45" s="130" t="s">
        <v>243</v>
      </c>
      <c r="H45" s="130" t="s">
        <v>244</v>
      </c>
      <c r="I45" s="131">
        <v>40000</v>
      </c>
      <c r="J45" s="131"/>
      <c r="K45" s="131"/>
      <c r="L45" s="131"/>
      <c r="M45" s="131"/>
      <c r="N45" s="130"/>
      <c r="O45" s="130"/>
      <c r="P45" s="130"/>
      <c r="Q45" s="131"/>
      <c r="R45" s="131">
        <v>40000</v>
      </c>
      <c r="S45" s="131"/>
      <c r="T45" s="131"/>
      <c r="U45" s="131"/>
      <c r="V45" s="131"/>
      <c r="W45" s="131">
        <v>40000</v>
      </c>
    </row>
    <row r="46" ht="52.5" customHeight="1" outlineLevel="1" spans="1:23">
      <c r="A46" s="130" t="s">
        <v>262</v>
      </c>
      <c r="B46" s="130" t="s">
        <v>291</v>
      </c>
      <c r="C46" s="130" t="s">
        <v>290</v>
      </c>
      <c r="D46" s="130" t="s">
        <v>46</v>
      </c>
      <c r="E46" s="130" t="s">
        <v>82</v>
      </c>
      <c r="F46" s="130" t="s">
        <v>83</v>
      </c>
      <c r="G46" s="130" t="s">
        <v>266</v>
      </c>
      <c r="H46" s="130" t="s">
        <v>267</v>
      </c>
      <c r="I46" s="131">
        <v>5000</v>
      </c>
      <c r="J46" s="131"/>
      <c r="K46" s="131"/>
      <c r="L46" s="131"/>
      <c r="M46" s="131"/>
      <c r="N46" s="130"/>
      <c r="O46" s="130"/>
      <c r="P46" s="130"/>
      <c r="Q46" s="131"/>
      <c r="R46" s="131">
        <v>5000</v>
      </c>
      <c r="S46" s="131"/>
      <c r="T46" s="131"/>
      <c r="U46" s="131"/>
      <c r="V46" s="131"/>
      <c r="W46" s="131">
        <v>5000</v>
      </c>
    </row>
    <row r="47" ht="52.5" customHeight="1" outlineLevel="1" spans="1:23">
      <c r="A47" s="130" t="s">
        <v>262</v>
      </c>
      <c r="B47" s="130" t="s">
        <v>291</v>
      </c>
      <c r="C47" s="130" t="s">
        <v>290</v>
      </c>
      <c r="D47" s="130" t="s">
        <v>46</v>
      </c>
      <c r="E47" s="130" t="s">
        <v>82</v>
      </c>
      <c r="F47" s="130" t="s">
        <v>83</v>
      </c>
      <c r="G47" s="130" t="s">
        <v>268</v>
      </c>
      <c r="H47" s="130" t="s">
        <v>269</v>
      </c>
      <c r="I47" s="131">
        <v>40000</v>
      </c>
      <c r="J47" s="131"/>
      <c r="K47" s="131"/>
      <c r="L47" s="131"/>
      <c r="M47" s="131"/>
      <c r="N47" s="130"/>
      <c r="O47" s="130"/>
      <c r="P47" s="130"/>
      <c r="Q47" s="131"/>
      <c r="R47" s="131">
        <v>40000</v>
      </c>
      <c r="S47" s="131"/>
      <c r="T47" s="131"/>
      <c r="U47" s="131"/>
      <c r="V47" s="131"/>
      <c r="W47" s="131">
        <v>40000</v>
      </c>
    </row>
    <row r="48" ht="52.5" customHeight="1" outlineLevel="1" spans="1:23">
      <c r="A48" s="130" t="s">
        <v>262</v>
      </c>
      <c r="B48" s="130" t="s">
        <v>291</v>
      </c>
      <c r="C48" s="130" t="s">
        <v>290</v>
      </c>
      <c r="D48" s="130" t="s">
        <v>46</v>
      </c>
      <c r="E48" s="130" t="s">
        <v>82</v>
      </c>
      <c r="F48" s="130" t="s">
        <v>83</v>
      </c>
      <c r="G48" s="130" t="s">
        <v>272</v>
      </c>
      <c r="H48" s="130" t="s">
        <v>273</v>
      </c>
      <c r="I48" s="131">
        <v>40000</v>
      </c>
      <c r="J48" s="131"/>
      <c r="K48" s="131"/>
      <c r="L48" s="131"/>
      <c r="M48" s="131"/>
      <c r="N48" s="130"/>
      <c r="O48" s="130"/>
      <c r="P48" s="130"/>
      <c r="Q48" s="131"/>
      <c r="R48" s="131">
        <v>40000</v>
      </c>
      <c r="S48" s="131"/>
      <c r="T48" s="131"/>
      <c r="U48" s="131"/>
      <c r="V48" s="131"/>
      <c r="W48" s="131">
        <v>40000</v>
      </c>
    </row>
    <row r="49" ht="52.5" customHeight="1" outlineLevel="1" spans="1:23">
      <c r="A49" s="130" t="s">
        <v>262</v>
      </c>
      <c r="B49" s="130" t="s">
        <v>291</v>
      </c>
      <c r="C49" s="130" t="s">
        <v>290</v>
      </c>
      <c r="D49" s="130" t="s">
        <v>46</v>
      </c>
      <c r="E49" s="130" t="s">
        <v>82</v>
      </c>
      <c r="F49" s="130" t="s">
        <v>83</v>
      </c>
      <c r="G49" s="130" t="s">
        <v>286</v>
      </c>
      <c r="H49" s="130" t="s">
        <v>287</v>
      </c>
      <c r="I49" s="131">
        <v>13000</v>
      </c>
      <c r="J49" s="131"/>
      <c r="K49" s="131"/>
      <c r="L49" s="131"/>
      <c r="M49" s="131"/>
      <c r="N49" s="130"/>
      <c r="O49" s="130"/>
      <c r="P49" s="130"/>
      <c r="Q49" s="131"/>
      <c r="R49" s="131">
        <v>13000</v>
      </c>
      <c r="S49" s="131"/>
      <c r="T49" s="131"/>
      <c r="U49" s="131"/>
      <c r="V49" s="131"/>
      <c r="W49" s="131">
        <v>13000</v>
      </c>
    </row>
    <row r="50" ht="52.5" customHeight="1" spans="1:23">
      <c r="A50" s="130"/>
      <c r="B50" s="130"/>
      <c r="C50" s="130" t="s">
        <v>292</v>
      </c>
      <c r="D50" s="130"/>
      <c r="E50" s="130"/>
      <c r="F50" s="130"/>
      <c r="G50" s="130"/>
      <c r="H50" s="130"/>
      <c r="I50" s="131">
        <v>50000</v>
      </c>
      <c r="J50" s="131"/>
      <c r="K50" s="131"/>
      <c r="L50" s="131"/>
      <c r="M50" s="131"/>
      <c r="N50" s="130"/>
      <c r="O50" s="130"/>
      <c r="P50" s="130"/>
      <c r="Q50" s="131"/>
      <c r="R50" s="131">
        <v>50000</v>
      </c>
      <c r="S50" s="131"/>
      <c r="T50" s="131"/>
      <c r="U50" s="131"/>
      <c r="V50" s="131"/>
      <c r="W50" s="131">
        <v>50000</v>
      </c>
    </row>
    <row r="51" ht="52.5" customHeight="1" outlineLevel="1" spans="1:23">
      <c r="A51" s="130" t="s">
        <v>262</v>
      </c>
      <c r="B51" s="130" t="s">
        <v>293</v>
      </c>
      <c r="C51" s="130" t="s">
        <v>292</v>
      </c>
      <c r="D51" s="130" t="s">
        <v>46</v>
      </c>
      <c r="E51" s="130" t="s">
        <v>94</v>
      </c>
      <c r="F51" s="130" t="s">
        <v>95</v>
      </c>
      <c r="G51" s="130" t="s">
        <v>243</v>
      </c>
      <c r="H51" s="130" t="s">
        <v>244</v>
      </c>
      <c r="I51" s="131">
        <v>5000</v>
      </c>
      <c r="J51" s="131"/>
      <c r="K51" s="131"/>
      <c r="L51" s="131"/>
      <c r="M51" s="131"/>
      <c r="N51" s="130"/>
      <c r="O51" s="130"/>
      <c r="P51" s="130"/>
      <c r="Q51" s="131"/>
      <c r="R51" s="131">
        <v>5000</v>
      </c>
      <c r="S51" s="131"/>
      <c r="T51" s="131"/>
      <c r="U51" s="131"/>
      <c r="V51" s="131"/>
      <c r="W51" s="131">
        <v>5000</v>
      </c>
    </row>
    <row r="52" ht="52.5" customHeight="1" outlineLevel="1" spans="1:23">
      <c r="A52" s="130" t="s">
        <v>262</v>
      </c>
      <c r="B52" s="130" t="s">
        <v>293</v>
      </c>
      <c r="C52" s="130" t="s">
        <v>292</v>
      </c>
      <c r="D52" s="130" t="s">
        <v>46</v>
      </c>
      <c r="E52" s="130" t="s">
        <v>94</v>
      </c>
      <c r="F52" s="130" t="s">
        <v>95</v>
      </c>
      <c r="G52" s="130" t="s">
        <v>268</v>
      </c>
      <c r="H52" s="130" t="s">
        <v>269</v>
      </c>
      <c r="I52" s="131">
        <v>15000</v>
      </c>
      <c r="J52" s="131"/>
      <c r="K52" s="131"/>
      <c r="L52" s="131"/>
      <c r="M52" s="131"/>
      <c r="N52" s="130"/>
      <c r="O52" s="130"/>
      <c r="P52" s="130"/>
      <c r="Q52" s="131"/>
      <c r="R52" s="131">
        <v>15000</v>
      </c>
      <c r="S52" s="131"/>
      <c r="T52" s="131"/>
      <c r="U52" s="131"/>
      <c r="V52" s="131"/>
      <c r="W52" s="131">
        <v>15000</v>
      </c>
    </row>
    <row r="53" ht="52.5" customHeight="1" outlineLevel="1" spans="1:23">
      <c r="A53" s="130" t="s">
        <v>262</v>
      </c>
      <c r="B53" s="130" t="s">
        <v>293</v>
      </c>
      <c r="C53" s="130" t="s">
        <v>292</v>
      </c>
      <c r="D53" s="130" t="s">
        <v>46</v>
      </c>
      <c r="E53" s="130" t="s">
        <v>94</v>
      </c>
      <c r="F53" s="130" t="s">
        <v>95</v>
      </c>
      <c r="G53" s="130" t="s">
        <v>272</v>
      </c>
      <c r="H53" s="130" t="s">
        <v>273</v>
      </c>
      <c r="I53" s="131">
        <v>30000</v>
      </c>
      <c r="J53" s="131"/>
      <c r="K53" s="131"/>
      <c r="L53" s="131"/>
      <c r="M53" s="131"/>
      <c r="N53" s="130"/>
      <c r="O53" s="130"/>
      <c r="P53" s="130"/>
      <c r="Q53" s="131"/>
      <c r="R53" s="131">
        <v>30000</v>
      </c>
      <c r="S53" s="131"/>
      <c r="T53" s="131"/>
      <c r="U53" s="131"/>
      <c r="V53" s="131"/>
      <c r="W53" s="131">
        <v>30000</v>
      </c>
    </row>
    <row r="54" ht="52.5" customHeight="1" spans="1:23">
      <c r="A54" s="130"/>
      <c r="B54" s="130"/>
      <c r="C54" s="130" t="s">
        <v>294</v>
      </c>
      <c r="D54" s="130"/>
      <c r="E54" s="130"/>
      <c r="F54" s="130"/>
      <c r="G54" s="130"/>
      <c r="H54" s="130"/>
      <c r="I54" s="131">
        <v>500000</v>
      </c>
      <c r="J54" s="131"/>
      <c r="K54" s="131"/>
      <c r="L54" s="131"/>
      <c r="M54" s="131"/>
      <c r="N54" s="130"/>
      <c r="O54" s="130"/>
      <c r="P54" s="130"/>
      <c r="Q54" s="131"/>
      <c r="R54" s="131">
        <v>500000</v>
      </c>
      <c r="S54" s="131"/>
      <c r="T54" s="131"/>
      <c r="U54" s="131"/>
      <c r="V54" s="131"/>
      <c r="W54" s="131">
        <v>500000</v>
      </c>
    </row>
    <row r="55" ht="52.5" customHeight="1" outlineLevel="1" spans="1:23">
      <c r="A55" s="130" t="s">
        <v>262</v>
      </c>
      <c r="B55" s="130" t="s">
        <v>295</v>
      </c>
      <c r="C55" s="130" t="s">
        <v>294</v>
      </c>
      <c r="D55" s="130" t="s">
        <v>46</v>
      </c>
      <c r="E55" s="130" t="s">
        <v>82</v>
      </c>
      <c r="F55" s="130" t="s">
        <v>83</v>
      </c>
      <c r="G55" s="130" t="s">
        <v>241</v>
      </c>
      <c r="H55" s="130" t="s">
        <v>242</v>
      </c>
      <c r="I55" s="131">
        <v>40000</v>
      </c>
      <c r="J55" s="131"/>
      <c r="K55" s="131"/>
      <c r="L55" s="131"/>
      <c r="M55" s="131"/>
      <c r="N55" s="130"/>
      <c r="O55" s="130"/>
      <c r="P55" s="130"/>
      <c r="Q55" s="131"/>
      <c r="R55" s="131">
        <v>40000</v>
      </c>
      <c r="S55" s="131"/>
      <c r="T55" s="131"/>
      <c r="U55" s="131"/>
      <c r="V55" s="131"/>
      <c r="W55" s="131">
        <v>40000</v>
      </c>
    </row>
    <row r="56" ht="52.5" customHeight="1" outlineLevel="1" spans="1:23">
      <c r="A56" s="130" t="s">
        <v>262</v>
      </c>
      <c r="B56" s="130" t="s">
        <v>295</v>
      </c>
      <c r="C56" s="130" t="s">
        <v>294</v>
      </c>
      <c r="D56" s="130" t="s">
        <v>46</v>
      </c>
      <c r="E56" s="130" t="s">
        <v>82</v>
      </c>
      <c r="F56" s="130" t="s">
        <v>83</v>
      </c>
      <c r="G56" s="130" t="s">
        <v>243</v>
      </c>
      <c r="H56" s="130" t="s">
        <v>244</v>
      </c>
      <c r="I56" s="131">
        <v>70000</v>
      </c>
      <c r="J56" s="131"/>
      <c r="K56" s="131"/>
      <c r="L56" s="131"/>
      <c r="M56" s="131"/>
      <c r="N56" s="130"/>
      <c r="O56" s="130"/>
      <c r="P56" s="130"/>
      <c r="Q56" s="131"/>
      <c r="R56" s="131">
        <v>70000</v>
      </c>
      <c r="S56" s="131"/>
      <c r="T56" s="131"/>
      <c r="U56" s="131"/>
      <c r="V56" s="131"/>
      <c r="W56" s="131">
        <v>70000</v>
      </c>
    </row>
    <row r="57" ht="52.5" customHeight="1" outlineLevel="1" spans="1:23">
      <c r="A57" s="130" t="s">
        <v>262</v>
      </c>
      <c r="B57" s="130" t="s">
        <v>295</v>
      </c>
      <c r="C57" s="130" t="s">
        <v>294</v>
      </c>
      <c r="D57" s="130" t="s">
        <v>46</v>
      </c>
      <c r="E57" s="130" t="s">
        <v>82</v>
      </c>
      <c r="F57" s="130" t="s">
        <v>83</v>
      </c>
      <c r="G57" s="130" t="s">
        <v>268</v>
      </c>
      <c r="H57" s="130" t="s">
        <v>269</v>
      </c>
      <c r="I57" s="131">
        <v>70000</v>
      </c>
      <c r="J57" s="131"/>
      <c r="K57" s="131"/>
      <c r="L57" s="131"/>
      <c r="M57" s="131"/>
      <c r="N57" s="130"/>
      <c r="O57" s="130"/>
      <c r="P57" s="130"/>
      <c r="Q57" s="131"/>
      <c r="R57" s="131">
        <v>70000</v>
      </c>
      <c r="S57" s="131"/>
      <c r="T57" s="131"/>
      <c r="U57" s="131"/>
      <c r="V57" s="131"/>
      <c r="W57" s="131">
        <v>70000</v>
      </c>
    </row>
    <row r="58" ht="52.5" customHeight="1" outlineLevel="1" spans="1:23">
      <c r="A58" s="130" t="s">
        <v>262</v>
      </c>
      <c r="B58" s="130" t="s">
        <v>295</v>
      </c>
      <c r="C58" s="130" t="s">
        <v>294</v>
      </c>
      <c r="D58" s="130" t="s">
        <v>46</v>
      </c>
      <c r="E58" s="130" t="s">
        <v>82</v>
      </c>
      <c r="F58" s="130" t="s">
        <v>83</v>
      </c>
      <c r="G58" s="130" t="s">
        <v>272</v>
      </c>
      <c r="H58" s="130" t="s">
        <v>273</v>
      </c>
      <c r="I58" s="131">
        <v>170000</v>
      </c>
      <c r="J58" s="131"/>
      <c r="K58" s="131"/>
      <c r="L58" s="131"/>
      <c r="M58" s="131"/>
      <c r="N58" s="130"/>
      <c r="O58" s="130"/>
      <c r="P58" s="130"/>
      <c r="Q58" s="131"/>
      <c r="R58" s="131">
        <v>170000</v>
      </c>
      <c r="S58" s="131"/>
      <c r="T58" s="131"/>
      <c r="U58" s="131"/>
      <c r="V58" s="131"/>
      <c r="W58" s="131">
        <v>170000</v>
      </c>
    </row>
    <row r="59" ht="52.5" customHeight="1" outlineLevel="1" spans="1:23">
      <c r="A59" s="130" t="s">
        <v>262</v>
      </c>
      <c r="B59" s="130" t="s">
        <v>295</v>
      </c>
      <c r="C59" s="130" t="s">
        <v>294</v>
      </c>
      <c r="D59" s="130" t="s">
        <v>46</v>
      </c>
      <c r="E59" s="130" t="s">
        <v>82</v>
      </c>
      <c r="F59" s="130" t="s">
        <v>83</v>
      </c>
      <c r="G59" s="130" t="s">
        <v>274</v>
      </c>
      <c r="H59" s="130" t="s">
        <v>275</v>
      </c>
      <c r="I59" s="131">
        <v>150000</v>
      </c>
      <c r="J59" s="131"/>
      <c r="K59" s="131"/>
      <c r="L59" s="131"/>
      <c r="M59" s="131"/>
      <c r="N59" s="130"/>
      <c r="O59" s="130"/>
      <c r="P59" s="130"/>
      <c r="Q59" s="131"/>
      <c r="R59" s="131">
        <v>150000</v>
      </c>
      <c r="S59" s="131"/>
      <c r="T59" s="131"/>
      <c r="U59" s="131"/>
      <c r="V59" s="131"/>
      <c r="W59" s="131">
        <v>150000</v>
      </c>
    </row>
    <row r="60" ht="52.5" customHeight="1" spans="1:23">
      <c r="A60" s="130"/>
      <c r="B60" s="130"/>
      <c r="C60" s="130" t="s">
        <v>296</v>
      </c>
      <c r="D60" s="130"/>
      <c r="E60" s="130"/>
      <c r="F60" s="130"/>
      <c r="G60" s="130"/>
      <c r="H60" s="130"/>
      <c r="I60" s="131">
        <v>350000</v>
      </c>
      <c r="J60" s="131"/>
      <c r="K60" s="131"/>
      <c r="L60" s="131"/>
      <c r="M60" s="131"/>
      <c r="N60" s="130"/>
      <c r="O60" s="130"/>
      <c r="P60" s="130"/>
      <c r="Q60" s="131"/>
      <c r="R60" s="131">
        <v>350000</v>
      </c>
      <c r="S60" s="131"/>
      <c r="T60" s="131"/>
      <c r="U60" s="131"/>
      <c r="V60" s="131"/>
      <c r="W60" s="131">
        <v>350000</v>
      </c>
    </row>
    <row r="61" ht="52.5" customHeight="1" outlineLevel="1" spans="1:23">
      <c r="A61" s="130" t="s">
        <v>262</v>
      </c>
      <c r="B61" s="130" t="s">
        <v>297</v>
      </c>
      <c r="C61" s="130" t="s">
        <v>296</v>
      </c>
      <c r="D61" s="130" t="s">
        <v>46</v>
      </c>
      <c r="E61" s="130" t="s">
        <v>82</v>
      </c>
      <c r="F61" s="130" t="s">
        <v>83</v>
      </c>
      <c r="G61" s="130" t="s">
        <v>241</v>
      </c>
      <c r="H61" s="130" t="s">
        <v>242</v>
      </c>
      <c r="I61" s="131">
        <v>30000</v>
      </c>
      <c r="J61" s="131"/>
      <c r="K61" s="131"/>
      <c r="L61" s="131"/>
      <c r="M61" s="131"/>
      <c r="N61" s="130"/>
      <c r="O61" s="130"/>
      <c r="P61" s="130"/>
      <c r="Q61" s="131"/>
      <c r="R61" s="131">
        <v>30000</v>
      </c>
      <c r="S61" s="131"/>
      <c r="T61" s="131"/>
      <c r="U61" s="131"/>
      <c r="V61" s="131"/>
      <c r="W61" s="131">
        <v>30000</v>
      </c>
    </row>
    <row r="62" ht="52.5" customHeight="1" outlineLevel="1" spans="1:23">
      <c r="A62" s="130" t="s">
        <v>262</v>
      </c>
      <c r="B62" s="130" t="s">
        <v>297</v>
      </c>
      <c r="C62" s="130" t="s">
        <v>296</v>
      </c>
      <c r="D62" s="130" t="s">
        <v>46</v>
      </c>
      <c r="E62" s="130" t="s">
        <v>82</v>
      </c>
      <c r="F62" s="130" t="s">
        <v>83</v>
      </c>
      <c r="G62" s="130" t="s">
        <v>243</v>
      </c>
      <c r="H62" s="130" t="s">
        <v>244</v>
      </c>
      <c r="I62" s="131">
        <v>30000</v>
      </c>
      <c r="J62" s="131"/>
      <c r="K62" s="131"/>
      <c r="L62" s="131"/>
      <c r="M62" s="131"/>
      <c r="N62" s="130"/>
      <c r="O62" s="130"/>
      <c r="P62" s="130"/>
      <c r="Q62" s="131"/>
      <c r="R62" s="131">
        <v>30000</v>
      </c>
      <c r="S62" s="131"/>
      <c r="T62" s="131"/>
      <c r="U62" s="131"/>
      <c r="V62" s="131"/>
      <c r="W62" s="131">
        <v>30000</v>
      </c>
    </row>
    <row r="63" ht="52.5" customHeight="1" outlineLevel="1" spans="1:23">
      <c r="A63" s="130" t="s">
        <v>262</v>
      </c>
      <c r="B63" s="130" t="s">
        <v>297</v>
      </c>
      <c r="C63" s="130" t="s">
        <v>296</v>
      </c>
      <c r="D63" s="130" t="s">
        <v>46</v>
      </c>
      <c r="E63" s="130" t="s">
        <v>82</v>
      </c>
      <c r="F63" s="130" t="s">
        <v>83</v>
      </c>
      <c r="G63" s="130" t="s">
        <v>266</v>
      </c>
      <c r="H63" s="130" t="s">
        <v>267</v>
      </c>
      <c r="I63" s="131">
        <v>20000</v>
      </c>
      <c r="J63" s="131"/>
      <c r="K63" s="131"/>
      <c r="L63" s="131"/>
      <c r="M63" s="131"/>
      <c r="N63" s="130"/>
      <c r="O63" s="130"/>
      <c r="P63" s="130"/>
      <c r="Q63" s="131"/>
      <c r="R63" s="131">
        <v>20000</v>
      </c>
      <c r="S63" s="131"/>
      <c r="T63" s="131"/>
      <c r="U63" s="131"/>
      <c r="V63" s="131"/>
      <c r="W63" s="131">
        <v>20000</v>
      </c>
    </row>
    <row r="64" ht="52.5" customHeight="1" outlineLevel="1" spans="1:23">
      <c r="A64" s="130" t="s">
        <v>262</v>
      </c>
      <c r="B64" s="130" t="s">
        <v>297</v>
      </c>
      <c r="C64" s="130" t="s">
        <v>296</v>
      </c>
      <c r="D64" s="130" t="s">
        <v>46</v>
      </c>
      <c r="E64" s="130" t="s">
        <v>82</v>
      </c>
      <c r="F64" s="130" t="s">
        <v>83</v>
      </c>
      <c r="G64" s="130" t="s">
        <v>268</v>
      </c>
      <c r="H64" s="130" t="s">
        <v>269</v>
      </c>
      <c r="I64" s="131">
        <v>130000</v>
      </c>
      <c r="J64" s="131"/>
      <c r="K64" s="131"/>
      <c r="L64" s="131"/>
      <c r="M64" s="131"/>
      <c r="N64" s="130"/>
      <c r="O64" s="130"/>
      <c r="P64" s="130"/>
      <c r="Q64" s="131"/>
      <c r="R64" s="131">
        <v>130000</v>
      </c>
      <c r="S64" s="131"/>
      <c r="T64" s="131"/>
      <c r="U64" s="131"/>
      <c r="V64" s="131"/>
      <c r="W64" s="131">
        <v>130000</v>
      </c>
    </row>
    <row r="65" ht="52.5" customHeight="1" outlineLevel="1" spans="1:23">
      <c r="A65" s="130" t="s">
        <v>262</v>
      </c>
      <c r="B65" s="130" t="s">
        <v>297</v>
      </c>
      <c r="C65" s="130" t="s">
        <v>296</v>
      </c>
      <c r="D65" s="130" t="s">
        <v>46</v>
      </c>
      <c r="E65" s="130" t="s">
        <v>82</v>
      </c>
      <c r="F65" s="130" t="s">
        <v>83</v>
      </c>
      <c r="G65" s="130" t="s">
        <v>272</v>
      </c>
      <c r="H65" s="130" t="s">
        <v>273</v>
      </c>
      <c r="I65" s="131">
        <v>60000</v>
      </c>
      <c r="J65" s="131"/>
      <c r="K65" s="131"/>
      <c r="L65" s="131"/>
      <c r="M65" s="131"/>
      <c r="N65" s="130"/>
      <c r="O65" s="130"/>
      <c r="P65" s="130"/>
      <c r="Q65" s="131"/>
      <c r="R65" s="131">
        <v>60000</v>
      </c>
      <c r="S65" s="131"/>
      <c r="T65" s="131"/>
      <c r="U65" s="131"/>
      <c r="V65" s="131"/>
      <c r="W65" s="131">
        <v>60000</v>
      </c>
    </row>
    <row r="66" ht="52.5" customHeight="1" outlineLevel="1" spans="1:23">
      <c r="A66" s="130" t="s">
        <v>262</v>
      </c>
      <c r="B66" s="130" t="s">
        <v>297</v>
      </c>
      <c r="C66" s="130" t="s">
        <v>296</v>
      </c>
      <c r="D66" s="130" t="s">
        <v>46</v>
      </c>
      <c r="E66" s="130" t="s">
        <v>82</v>
      </c>
      <c r="F66" s="130" t="s">
        <v>83</v>
      </c>
      <c r="G66" s="130" t="s">
        <v>276</v>
      </c>
      <c r="H66" s="130" t="s">
        <v>277</v>
      </c>
      <c r="I66" s="131">
        <v>10000</v>
      </c>
      <c r="J66" s="131"/>
      <c r="K66" s="131"/>
      <c r="L66" s="131"/>
      <c r="M66" s="131"/>
      <c r="N66" s="130"/>
      <c r="O66" s="130"/>
      <c r="P66" s="130"/>
      <c r="Q66" s="131"/>
      <c r="R66" s="131">
        <v>10000</v>
      </c>
      <c r="S66" s="131"/>
      <c r="T66" s="131"/>
      <c r="U66" s="131"/>
      <c r="V66" s="131"/>
      <c r="W66" s="131">
        <v>10000</v>
      </c>
    </row>
    <row r="67" ht="52.5" customHeight="1" outlineLevel="1" spans="1:23">
      <c r="A67" s="130" t="s">
        <v>262</v>
      </c>
      <c r="B67" s="130" t="s">
        <v>297</v>
      </c>
      <c r="C67" s="130" t="s">
        <v>296</v>
      </c>
      <c r="D67" s="130" t="s">
        <v>46</v>
      </c>
      <c r="E67" s="130" t="s">
        <v>82</v>
      </c>
      <c r="F67" s="130" t="s">
        <v>83</v>
      </c>
      <c r="G67" s="130" t="s">
        <v>286</v>
      </c>
      <c r="H67" s="130" t="s">
        <v>287</v>
      </c>
      <c r="I67" s="131">
        <v>70000</v>
      </c>
      <c r="J67" s="131"/>
      <c r="K67" s="131"/>
      <c r="L67" s="131"/>
      <c r="M67" s="131"/>
      <c r="N67" s="130"/>
      <c r="O67" s="130"/>
      <c r="P67" s="130"/>
      <c r="Q67" s="131"/>
      <c r="R67" s="131">
        <v>70000</v>
      </c>
      <c r="S67" s="131"/>
      <c r="T67" s="131"/>
      <c r="U67" s="131"/>
      <c r="V67" s="131"/>
      <c r="W67" s="131">
        <v>70000</v>
      </c>
    </row>
    <row r="68" ht="52.5" customHeight="1" spans="1:23">
      <c r="A68" s="130"/>
      <c r="B68" s="130"/>
      <c r="C68" s="130" t="s">
        <v>298</v>
      </c>
      <c r="D68" s="130"/>
      <c r="E68" s="130"/>
      <c r="F68" s="130"/>
      <c r="G68" s="130"/>
      <c r="H68" s="130"/>
      <c r="I68" s="131">
        <v>60000</v>
      </c>
      <c r="J68" s="131"/>
      <c r="K68" s="131"/>
      <c r="L68" s="131"/>
      <c r="M68" s="131"/>
      <c r="N68" s="130"/>
      <c r="O68" s="130"/>
      <c r="P68" s="130"/>
      <c r="Q68" s="131"/>
      <c r="R68" s="131">
        <v>60000</v>
      </c>
      <c r="S68" s="131"/>
      <c r="T68" s="131"/>
      <c r="U68" s="131"/>
      <c r="V68" s="131"/>
      <c r="W68" s="131">
        <v>60000</v>
      </c>
    </row>
    <row r="69" ht="52.5" customHeight="1" outlineLevel="1" spans="1:23">
      <c r="A69" s="130" t="s">
        <v>262</v>
      </c>
      <c r="B69" s="130" t="s">
        <v>299</v>
      </c>
      <c r="C69" s="130" t="s">
        <v>298</v>
      </c>
      <c r="D69" s="130" t="s">
        <v>46</v>
      </c>
      <c r="E69" s="130" t="s">
        <v>82</v>
      </c>
      <c r="F69" s="130" t="s">
        <v>83</v>
      </c>
      <c r="G69" s="130" t="s">
        <v>243</v>
      </c>
      <c r="H69" s="130" t="s">
        <v>244</v>
      </c>
      <c r="I69" s="131">
        <v>30000</v>
      </c>
      <c r="J69" s="131"/>
      <c r="K69" s="131"/>
      <c r="L69" s="131"/>
      <c r="M69" s="131"/>
      <c r="N69" s="130"/>
      <c r="O69" s="130"/>
      <c r="P69" s="130"/>
      <c r="Q69" s="131"/>
      <c r="R69" s="131">
        <v>30000</v>
      </c>
      <c r="S69" s="131"/>
      <c r="T69" s="131"/>
      <c r="U69" s="131"/>
      <c r="V69" s="131"/>
      <c r="W69" s="131">
        <v>30000</v>
      </c>
    </row>
    <row r="70" ht="52.5" customHeight="1" outlineLevel="1" spans="1:23">
      <c r="A70" s="130" t="s">
        <v>262</v>
      </c>
      <c r="B70" s="130" t="s">
        <v>299</v>
      </c>
      <c r="C70" s="130" t="s">
        <v>298</v>
      </c>
      <c r="D70" s="130" t="s">
        <v>46</v>
      </c>
      <c r="E70" s="130" t="s">
        <v>82</v>
      </c>
      <c r="F70" s="130" t="s">
        <v>83</v>
      </c>
      <c r="G70" s="130" t="s">
        <v>268</v>
      </c>
      <c r="H70" s="130" t="s">
        <v>269</v>
      </c>
      <c r="I70" s="131">
        <v>10000</v>
      </c>
      <c r="J70" s="131"/>
      <c r="K70" s="131"/>
      <c r="L70" s="131"/>
      <c r="M70" s="131"/>
      <c r="N70" s="130"/>
      <c r="O70" s="130"/>
      <c r="P70" s="130"/>
      <c r="Q70" s="131"/>
      <c r="R70" s="131">
        <v>10000</v>
      </c>
      <c r="S70" s="131"/>
      <c r="T70" s="131"/>
      <c r="U70" s="131"/>
      <c r="V70" s="131"/>
      <c r="W70" s="131">
        <v>10000</v>
      </c>
    </row>
    <row r="71" ht="52.5" customHeight="1" outlineLevel="1" spans="1:23">
      <c r="A71" s="130" t="s">
        <v>262</v>
      </c>
      <c r="B71" s="130" t="s">
        <v>299</v>
      </c>
      <c r="C71" s="130" t="s">
        <v>298</v>
      </c>
      <c r="D71" s="130" t="s">
        <v>46</v>
      </c>
      <c r="E71" s="130" t="s">
        <v>82</v>
      </c>
      <c r="F71" s="130" t="s">
        <v>83</v>
      </c>
      <c r="G71" s="130" t="s">
        <v>272</v>
      </c>
      <c r="H71" s="130" t="s">
        <v>273</v>
      </c>
      <c r="I71" s="131">
        <v>10000</v>
      </c>
      <c r="J71" s="131"/>
      <c r="K71" s="131"/>
      <c r="L71" s="131"/>
      <c r="M71" s="131"/>
      <c r="N71" s="130"/>
      <c r="O71" s="130"/>
      <c r="P71" s="130"/>
      <c r="Q71" s="131"/>
      <c r="R71" s="131">
        <v>10000</v>
      </c>
      <c r="S71" s="131"/>
      <c r="T71" s="131"/>
      <c r="U71" s="131"/>
      <c r="V71" s="131"/>
      <c r="W71" s="131">
        <v>10000</v>
      </c>
    </row>
    <row r="72" ht="52.5" customHeight="1" outlineLevel="1" spans="1:23">
      <c r="A72" s="130" t="s">
        <v>262</v>
      </c>
      <c r="B72" s="130" t="s">
        <v>299</v>
      </c>
      <c r="C72" s="130" t="s">
        <v>298</v>
      </c>
      <c r="D72" s="130" t="s">
        <v>46</v>
      </c>
      <c r="E72" s="130" t="s">
        <v>82</v>
      </c>
      <c r="F72" s="130" t="s">
        <v>83</v>
      </c>
      <c r="G72" s="130" t="s">
        <v>237</v>
      </c>
      <c r="H72" s="130" t="s">
        <v>238</v>
      </c>
      <c r="I72" s="131">
        <v>10000</v>
      </c>
      <c r="J72" s="131"/>
      <c r="K72" s="131"/>
      <c r="L72" s="131"/>
      <c r="M72" s="131"/>
      <c r="N72" s="130"/>
      <c r="O72" s="130"/>
      <c r="P72" s="130"/>
      <c r="Q72" s="131"/>
      <c r="R72" s="131">
        <v>10000</v>
      </c>
      <c r="S72" s="131"/>
      <c r="T72" s="131"/>
      <c r="U72" s="131"/>
      <c r="V72" s="131"/>
      <c r="W72" s="131">
        <v>10000</v>
      </c>
    </row>
    <row r="73" ht="52.5" customHeight="1" spans="1:23">
      <c r="A73" s="130"/>
      <c r="B73" s="130"/>
      <c r="C73" s="130" t="s">
        <v>300</v>
      </c>
      <c r="D73" s="130"/>
      <c r="E73" s="130"/>
      <c r="F73" s="130"/>
      <c r="G73" s="130"/>
      <c r="H73" s="130"/>
      <c r="I73" s="131">
        <v>50000</v>
      </c>
      <c r="J73" s="131"/>
      <c r="K73" s="131"/>
      <c r="L73" s="131"/>
      <c r="M73" s="131"/>
      <c r="N73" s="130"/>
      <c r="O73" s="130"/>
      <c r="P73" s="130"/>
      <c r="Q73" s="131"/>
      <c r="R73" s="131">
        <v>50000</v>
      </c>
      <c r="S73" s="131"/>
      <c r="T73" s="131"/>
      <c r="U73" s="131"/>
      <c r="V73" s="131"/>
      <c r="W73" s="131">
        <v>50000</v>
      </c>
    </row>
    <row r="74" ht="52.5" customHeight="1" outlineLevel="1" spans="1:23">
      <c r="A74" s="130" t="s">
        <v>262</v>
      </c>
      <c r="B74" s="130" t="s">
        <v>301</v>
      </c>
      <c r="C74" s="130" t="s">
        <v>300</v>
      </c>
      <c r="D74" s="130" t="s">
        <v>46</v>
      </c>
      <c r="E74" s="130" t="s">
        <v>90</v>
      </c>
      <c r="F74" s="130" t="s">
        <v>91</v>
      </c>
      <c r="G74" s="130" t="s">
        <v>272</v>
      </c>
      <c r="H74" s="130" t="s">
        <v>273</v>
      </c>
      <c r="I74" s="131">
        <v>50000</v>
      </c>
      <c r="J74" s="131"/>
      <c r="K74" s="131"/>
      <c r="L74" s="131"/>
      <c r="M74" s="131"/>
      <c r="N74" s="130"/>
      <c r="O74" s="130"/>
      <c r="P74" s="130"/>
      <c r="Q74" s="131"/>
      <c r="R74" s="131">
        <v>50000</v>
      </c>
      <c r="S74" s="131"/>
      <c r="T74" s="131"/>
      <c r="U74" s="131"/>
      <c r="V74" s="131"/>
      <c r="W74" s="131">
        <v>50000</v>
      </c>
    </row>
    <row r="75" ht="30" customHeight="1" spans="1:23">
      <c r="A75" s="132" t="s">
        <v>30</v>
      </c>
      <c r="B75" s="132"/>
      <c r="C75" s="132"/>
      <c r="D75" s="132"/>
      <c r="E75" s="132"/>
      <c r="F75" s="132"/>
      <c r="G75" s="132"/>
      <c r="H75" s="132"/>
      <c r="I75" s="131">
        <v>2003000</v>
      </c>
      <c r="J75" s="131"/>
      <c r="K75" s="131"/>
      <c r="L75" s="131"/>
      <c r="M75" s="131"/>
      <c r="N75" s="131"/>
      <c r="O75" s="131"/>
      <c r="P75" s="131"/>
      <c r="Q75" s="131"/>
      <c r="R75" s="131">
        <v>2003000</v>
      </c>
      <c r="S75" s="131"/>
      <c r="T75" s="131"/>
      <c r="U75" s="131"/>
      <c r="V75" s="131"/>
      <c r="W75" s="131">
        <v>2003000</v>
      </c>
    </row>
  </sheetData>
  <mergeCells count="30">
    <mergeCell ref="A1:W1"/>
    <mergeCell ref="A2:W2"/>
    <mergeCell ref="A3:G3"/>
    <mergeCell ref="V3:W3"/>
    <mergeCell ref="J4:M4"/>
    <mergeCell ref="N4:P4"/>
    <mergeCell ref="R4:W4"/>
    <mergeCell ref="J5:K5"/>
    <mergeCell ref="A75:H7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0"/>
  <sheetViews>
    <sheetView showZeros="0" tabSelected="1" topLeftCell="A42" workbookViewId="0">
      <selection activeCell="I38" sqref="I38"/>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302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"单位名称："&amp;"德宏傣族景颇族自治州甘蔗科学研究所"</f>
        <v>单位名称：德宏傣族景颇族自治州甘蔗科学研究所</v>
      </c>
      <c r="B3" s="121"/>
      <c r="C3" s="121"/>
      <c r="D3" s="121"/>
      <c r="E3" s="121"/>
      <c r="F3" s="121"/>
      <c r="G3" s="121"/>
      <c r="H3" s="121"/>
      <c r="I3" s="121"/>
      <c r="J3" s="121"/>
    </row>
    <row r="4" ht="22.5" customHeight="1" spans="1:10">
      <c r="A4" s="123" t="s">
        <v>303</v>
      </c>
      <c r="B4" s="123" t="s">
        <v>304</v>
      </c>
      <c r="C4" s="123" t="s">
        <v>305</v>
      </c>
      <c r="D4" s="123" t="s">
        <v>306</v>
      </c>
      <c r="E4" s="123" t="s">
        <v>307</v>
      </c>
      <c r="F4" s="123" t="s">
        <v>308</v>
      </c>
      <c r="G4" s="123" t="s">
        <v>309</v>
      </c>
      <c r="H4" s="123" t="s">
        <v>310</v>
      </c>
      <c r="I4" s="123" t="s">
        <v>311</v>
      </c>
      <c r="J4" s="123" t="s">
        <v>312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294</v>
      </c>
      <c r="B7" s="124" t="s">
        <v>313</v>
      </c>
      <c r="C7" s="124" t="s">
        <v>314</v>
      </c>
      <c r="D7" s="124" t="s">
        <v>315</v>
      </c>
      <c r="E7" s="124" t="s">
        <v>316</v>
      </c>
      <c r="F7" s="124" t="s">
        <v>317</v>
      </c>
      <c r="G7" s="123" t="s">
        <v>318</v>
      </c>
      <c r="H7" s="123" t="s">
        <v>319</v>
      </c>
      <c r="I7" s="124" t="s">
        <v>320</v>
      </c>
      <c r="J7" s="124" t="s">
        <v>321</v>
      </c>
    </row>
    <row r="8" ht="52.5" customHeight="1" outlineLevel="1" spans="1:10">
      <c r="A8" s="124" t="s">
        <v>294</v>
      </c>
      <c r="B8" s="124" t="s">
        <v>313</v>
      </c>
      <c r="C8" s="124" t="s">
        <v>314</v>
      </c>
      <c r="D8" s="124" t="s">
        <v>322</v>
      </c>
      <c r="E8" s="124" t="s">
        <v>323</v>
      </c>
      <c r="F8" s="124" t="s">
        <v>317</v>
      </c>
      <c r="G8" s="123" t="s">
        <v>324</v>
      </c>
      <c r="H8" s="123" t="s">
        <v>325</v>
      </c>
      <c r="I8" s="124" t="s">
        <v>320</v>
      </c>
      <c r="J8" s="124" t="s">
        <v>326</v>
      </c>
    </row>
    <row r="9" ht="52.5" customHeight="1" outlineLevel="1" spans="1:10">
      <c r="A9" s="124" t="s">
        <v>294</v>
      </c>
      <c r="B9" s="124" t="s">
        <v>313</v>
      </c>
      <c r="C9" s="124" t="s">
        <v>327</v>
      </c>
      <c r="D9" s="124" t="s">
        <v>328</v>
      </c>
      <c r="E9" s="124" t="s">
        <v>329</v>
      </c>
      <c r="F9" s="124" t="s">
        <v>330</v>
      </c>
      <c r="G9" s="123" t="s">
        <v>331</v>
      </c>
      <c r="H9" s="123" t="s">
        <v>332</v>
      </c>
      <c r="I9" s="124" t="s">
        <v>333</v>
      </c>
      <c r="J9" s="124" t="s">
        <v>334</v>
      </c>
    </row>
    <row r="10" ht="52.5" customHeight="1" outlineLevel="1" spans="1:10">
      <c r="A10" s="124" t="s">
        <v>294</v>
      </c>
      <c r="B10" s="124" t="s">
        <v>313</v>
      </c>
      <c r="C10" s="124" t="s">
        <v>335</v>
      </c>
      <c r="D10" s="124" t="s">
        <v>336</v>
      </c>
      <c r="E10" s="124" t="s">
        <v>337</v>
      </c>
      <c r="F10" s="124" t="s">
        <v>317</v>
      </c>
      <c r="G10" s="123" t="s">
        <v>338</v>
      </c>
      <c r="H10" s="123" t="s">
        <v>325</v>
      </c>
      <c r="I10" s="124" t="s">
        <v>320</v>
      </c>
      <c r="J10" s="124" t="s">
        <v>339</v>
      </c>
    </row>
    <row r="11" ht="52.5" customHeight="1" outlineLevel="1" spans="1:10">
      <c r="A11" s="124" t="s">
        <v>298</v>
      </c>
      <c r="B11" s="124" t="s">
        <v>340</v>
      </c>
      <c r="C11" s="124" t="s">
        <v>314</v>
      </c>
      <c r="D11" s="124" t="s">
        <v>341</v>
      </c>
      <c r="E11" s="124" t="s">
        <v>342</v>
      </c>
      <c r="F11" s="124" t="s">
        <v>317</v>
      </c>
      <c r="G11" s="123" t="s">
        <v>338</v>
      </c>
      <c r="H11" s="123" t="s">
        <v>325</v>
      </c>
      <c r="I11" s="124" t="s">
        <v>320</v>
      </c>
      <c r="J11" s="124" t="s">
        <v>343</v>
      </c>
    </row>
    <row r="12" ht="52.5" customHeight="1" outlineLevel="1" spans="1:10">
      <c r="A12" s="124" t="s">
        <v>298</v>
      </c>
      <c r="B12" s="124" t="s">
        <v>340</v>
      </c>
      <c r="C12" s="124" t="s">
        <v>327</v>
      </c>
      <c r="D12" s="124" t="s">
        <v>344</v>
      </c>
      <c r="E12" s="124" t="s">
        <v>345</v>
      </c>
      <c r="F12" s="124" t="s">
        <v>317</v>
      </c>
      <c r="G12" s="123" t="s">
        <v>338</v>
      </c>
      <c r="H12" s="123" t="s">
        <v>325</v>
      </c>
      <c r="I12" s="124" t="s">
        <v>320</v>
      </c>
      <c r="J12" s="124" t="s">
        <v>346</v>
      </c>
    </row>
    <row r="13" ht="52.5" customHeight="1" outlineLevel="1" spans="1:10">
      <c r="A13" s="124" t="s">
        <v>298</v>
      </c>
      <c r="B13" s="124" t="s">
        <v>340</v>
      </c>
      <c r="C13" s="124" t="s">
        <v>335</v>
      </c>
      <c r="D13" s="124" t="s">
        <v>336</v>
      </c>
      <c r="E13" s="124" t="s">
        <v>347</v>
      </c>
      <c r="F13" s="124" t="s">
        <v>317</v>
      </c>
      <c r="G13" s="123" t="s">
        <v>348</v>
      </c>
      <c r="H13" s="123" t="s">
        <v>325</v>
      </c>
      <c r="I13" s="124" t="s">
        <v>320</v>
      </c>
      <c r="J13" s="124" t="s">
        <v>349</v>
      </c>
    </row>
    <row r="14" ht="52.5" customHeight="1" outlineLevel="1" spans="1:10">
      <c r="A14" s="124" t="s">
        <v>270</v>
      </c>
      <c r="B14" s="124" t="s">
        <v>350</v>
      </c>
      <c r="C14" s="124" t="s">
        <v>314</v>
      </c>
      <c r="D14" s="124" t="s">
        <v>322</v>
      </c>
      <c r="E14" s="124" t="s">
        <v>351</v>
      </c>
      <c r="F14" s="124" t="s">
        <v>317</v>
      </c>
      <c r="G14" s="123" t="s">
        <v>338</v>
      </c>
      <c r="H14" s="123" t="s">
        <v>325</v>
      </c>
      <c r="I14" s="124" t="s">
        <v>320</v>
      </c>
      <c r="J14" s="124" t="s">
        <v>352</v>
      </c>
    </row>
    <row r="15" ht="52.5" customHeight="1" outlineLevel="1" spans="1:10">
      <c r="A15" s="124" t="s">
        <v>270</v>
      </c>
      <c r="B15" s="124" t="s">
        <v>350</v>
      </c>
      <c r="C15" s="124" t="s">
        <v>327</v>
      </c>
      <c r="D15" s="124" t="s">
        <v>328</v>
      </c>
      <c r="E15" s="124" t="s">
        <v>353</v>
      </c>
      <c r="F15" s="124" t="s">
        <v>317</v>
      </c>
      <c r="G15" s="123" t="s">
        <v>338</v>
      </c>
      <c r="H15" s="123" t="s">
        <v>325</v>
      </c>
      <c r="I15" s="124" t="s">
        <v>320</v>
      </c>
      <c r="J15" s="124" t="s">
        <v>354</v>
      </c>
    </row>
    <row r="16" ht="52.5" customHeight="1" outlineLevel="1" spans="1:10">
      <c r="A16" s="124" t="s">
        <v>270</v>
      </c>
      <c r="B16" s="124" t="s">
        <v>350</v>
      </c>
      <c r="C16" s="124" t="s">
        <v>335</v>
      </c>
      <c r="D16" s="124" t="s">
        <v>336</v>
      </c>
      <c r="E16" s="124" t="s">
        <v>355</v>
      </c>
      <c r="F16" s="124" t="s">
        <v>317</v>
      </c>
      <c r="G16" s="123" t="s">
        <v>338</v>
      </c>
      <c r="H16" s="123" t="s">
        <v>325</v>
      </c>
      <c r="I16" s="124" t="s">
        <v>320</v>
      </c>
      <c r="J16" s="124" t="s">
        <v>356</v>
      </c>
    </row>
    <row r="17" ht="52.5" customHeight="1" outlineLevel="1" spans="1:10">
      <c r="A17" s="124" t="s">
        <v>280</v>
      </c>
      <c r="B17" s="124" t="s">
        <v>357</v>
      </c>
      <c r="C17" s="124" t="s">
        <v>314</v>
      </c>
      <c r="D17" s="124" t="s">
        <v>341</v>
      </c>
      <c r="E17" s="124" t="s">
        <v>358</v>
      </c>
      <c r="F17" s="124" t="s">
        <v>317</v>
      </c>
      <c r="G17" s="123" t="s">
        <v>338</v>
      </c>
      <c r="H17" s="123" t="s">
        <v>325</v>
      </c>
      <c r="I17" s="124" t="s">
        <v>320</v>
      </c>
      <c r="J17" s="124" t="s">
        <v>359</v>
      </c>
    </row>
    <row r="18" ht="52.5" customHeight="1" outlineLevel="1" spans="1:10">
      <c r="A18" s="124" t="s">
        <v>280</v>
      </c>
      <c r="B18" s="124" t="s">
        <v>357</v>
      </c>
      <c r="C18" s="124" t="s">
        <v>327</v>
      </c>
      <c r="D18" s="124" t="s">
        <v>360</v>
      </c>
      <c r="E18" s="124" t="s">
        <v>361</v>
      </c>
      <c r="F18" s="124" t="s">
        <v>317</v>
      </c>
      <c r="G18" s="123" t="s">
        <v>338</v>
      </c>
      <c r="H18" s="123" t="s">
        <v>325</v>
      </c>
      <c r="I18" s="124" t="s">
        <v>320</v>
      </c>
      <c r="J18" s="124" t="s">
        <v>362</v>
      </c>
    </row>
    <row r="19" ht="52.5" customHeight="1" outlineLevel="1" spans="1:10">
      <c r="A19" s="124" t="s">
        <v>280</v>
      </c>
      <c r="B19" s="124" t="s">
        <v>357</v>
      </c>
      <c r="C19" s="124" t="s">
        <v>335</v>
      </c>
      <c r="D19" s="124" t="s">
        <v>336</v>
      </c>
      <c r="E19" s="124" t="s">
        <v>363</v>
      </c>
      <c r="F19" s="124" t="s">
        <v>317</v>
      </c>
      <c r="G19" s="123" t="s">
        <v>338</v>
      </c>
      <c r="H19" s="123" t="s">
        <v>325</v>
      </c>
      <c r="I19" s="124" t="s">
        <v>320</v>
      </c>
      <c r="J19" s="124" t="s">
        <v>364</v>
      </c>
    </row>
    <row r="20" ht="52.5" customHeight="1" outlineLevel="1" spans="1:10">
      <c r="A20" s="124" t="s">
        <v>300</v>
      </c>
      <c r="B20" s="124" t="s">
        <v>365</v>
      </c>
      <c r="C20" s="124" t="s">
        <v>314</v>
      </c>
      <c r="D20" s="124" t="s">
        <v>315</v>
      </c>
      <c r="E20" s="124" t="s">
        <v>366</v>
      </c>
      <c r="F20" s="124" t="s">
        <v>317</v>
      </c>
      <c r="G20" s="123" t="s">
        <v>367</v>
      </c>
      <c r="H20" s="123" t="s">
        <v>319</v>
      </c>
      <c r="I20" s="124" t="s">
        <v>320</v>
      </c>
      <c r="J20" s="124" t="s">
        <v>368</v>
      </c>
    </row>
    <row r="21" ht="52.5" customHeight="1" outlineLevel="1" spans="1:10">
      <c r="A21" s="124" t="s">
        <v>300</v>
      </c>
      <c r="B21" s="124" t="s">
        <v>365</v>
      </c>
      <c r="C21" s="124" t="s">
        <v>314</v>
      </c>
      <c r="D21" s="124" t="s">
        <v>341</v>
      </c>
      <c r="E21" s="124" t="s">
        <v>369</v>
      </c>
      <c r="F21" s="124" t="s">
        <v>330</v>
      </c>
      <c r="G21" s="123" t="s">
        <v>324</v>
      </c>
      <c r="H21" s="123" t="s">
        <v>325</v>
      </c>
      <c r="I21" s="124" t="s">
        <v>320</v>
      </c>
      <c r="J21" s="124" t="s">
        <v>370</v>
      </c>
    </row>
    <row r="22" ht="52.5" customHeight="1" outlineLevel="1" spans="1:10">
      <c r="A22" s="124" t="s">
        <v>300</v>
      </c>
      <c r="B22" s="124" t="s">
        <v>365</v>
      </c>
      <c r="C22" s="124" t="s">
        <v>327</v>
      </c>
      <c r="D22" s="124" t="s">
        <v>344</v>
      </c>
      <c r="E22" s="124" t="s">
        <v>371</v>
      </c>
      <c r="F22" s="124" t="s">
        <v>317</v>
      </c>
      <c r="G22" s="123" t="s">
        <v>372</v>
      </c>
      <c r="H22" s="123" t="s">
        <v>373</v>
      </c>
      <c r="I22" s="124" t="s">
        <v>320</v>
      </c>
      <c r="J22" s="124" t="s">
        <v>374</v>
      </c>
    </row>
    <row r="23" ht="52.5" customHeight="1" outlineLevel="1" spans="1:10">
      <c r="A23" s="124" t="s">
        <v>300</v>
      </c>
      <c r="B23" s="124" t="s">
        <v>365</v>
      </c>
      <c r="C23" s="124" t="s">
        <v>335</v>
      </c>
      <c r="D23" s="124" t="s">
        <v>336</v>
      </c>
      <c r="E23" s="124" t="s">
        <v>337</v>
      </c>
      <c r="F23" s="124" t="s">
        <v>317</v>
      </c>
      <c r="G23" s="123" t="s">
        <v>338</v>
      </c>
      <c r="H23" s="123" t="s">
        <v>325</v>
      </c>
      <c r="I23" s="124" t="s">
        <v>320</v>
      </c>
      <c r="J23" s="124" t="s">
        <v>339</v>
      </c>
    </row>
    <row r="24" ht="52.5" customHeight="1" outlineLevel="1" spans="1:10">
      <c r="A24" s="124" t="s">
        <v>290</v>
      </c>
      <c r="B24" s="124" t="s">
        <v>375</v>
      </c>
      <c r="C24" s="124" t="s">
        <v>314</v>
      </c>
      <c r="D24" s="124" t="s">
        <v>315</v>
      </c>
      <c r="E24" s="124" t="s">
        <v>376</v>
      </c>
      <c r="F24" s="124" t="s">
        <v>317</v>
      </c>
      <c r="G24" s="123" t="s">
        <v>338</v>
      </c>
      <c r="H24" s="123" t="s">
        <v>325</v>
      </c>
      <c r="I24" s="124" t="s">
        <v>320</v>
      </c>
      <c r="J24" s="124" t="s">
        <v>377</v>
      </c>
    </row>
    <row r="25" ht="52.5" customHeight="1" outlineLevel="1" spans="1:10">
      <c r="A25" s="124" t="s">
        <v>290</v>
      </c>
      <c r="B25" s="124" t="s">
        <v>375</v>
      </c>
      <c r="C25" s="124" t="s">
        <v>327</v>
      </c>
      <c r="D25" s="124" t="s">
        <v>360</v>
      </c>
      <c r="E25" s="124" t="s">
        <v>378</v>
      </c>
      <c r="F25" s="124" t="s">
        <v>317</v>
      </c>
      <c r="G25" s="123" t="s">
        <v>338</v>
      </c>
      <c r="H25" s="123" t="s">
        <v>325</v>
      </c>
      <c r="I25" s="124" t="s">
        <v>320</v>
      </c>
      <c r="J25" s="124" t="s">
        <v>379</v>
      </c>
    </row>
    <row r="26" ht="52.5" customHeight="1" outlineLevel="1" spans="1:10">
      <c r="A26" s="124" t="s">
        <v>290</v>
      </c>
      <c r="B26" s="124" t="s">
        <v>375</v>
      </c>
      <c r="C26" s="124" t="s">
        <v>335</v>
      </c>
      <c r="D26" s="124" t="s">
        <v>336</v>
      </c>
      <c r="E26" s="124" t="s">
        <v>355</v>
      </c>
      <c r="F26" s="124" t="s">
        <v>317</v>
      </c>
      <c r="G26" s="123" t="s">
        <v>338</v>
      </c>
      <c r="H26" s="123" t="s">
        <v>325</v>
      </c>
      <c r="I26" s="124" t="s">
        <v>320</v>
      </c>
      <c r="J26" s="124" t="s">
        <v>380</v>
      </c>
    </row>
    <row r="27" ht="52.5" customHeight="1" outlineLevel="1" spans="1:10">
      <c r="A27" s="124" t="s">
        <v>292</v>
      </c>
      <c r="B27" s="124" t="s">
        <v>381</v>
      </c>
      <c r="C27" s="124" t="s">
        <v>314</v>
      </c>
      <c r="D27" s="124" t="s">
        <v>315</v>
      </c>
      <c r="E27" s="124" t="s">
        <v>382</v>
      </c>
      <c r="F27" s="124" t="s">
        <v>317</v>
      </c>
      <c r="G27" s="123" t="s">
        <v>383</v>
      </c>
      <c r="H27" s="123" t="s">
        <v>384</v>
      </c>
      <c r="I27" s="124" t="s">
        <v>320</v>
      </c>
      <c r="J27" s="124" t="s">
        <v>385</v>
      </c>
    </row>
    <row r="28" ht="52.5" customHeight="1" outlineLevel="1" spans="1:10">
      <c r="A28" s="124" t="s">
        <v>292</v>
      </c>
      <c r="B28" s="124" t="s">
        <v>381</v>
      </c>
      <c r="C28" s="124" t="s">
        <v>327</v>
      </c>
      <c r="D28" s="124" t="s">
        <v>328</v>
      </c>
      <c r="E28" s="124" t="s">
        <v>386</v>
      </c>
      <c r="F28" s="124" t="s">
        <v>317</v>
      </c>
      <c r="G28" s="123" t="s">
        <v>197</v>
      </c>
      <c r="H28" s="123" t="s">
        <v>387</v>
      </c>
      <c r="I28" s="124" t="s">
        <v>320</v>
      </c>
      <c r="J28" s="124" t="s">
        <v>354</v>
      </c>
    </row>
    <row r="29" ht="52.5" customHeight="1" outlineLevel="1" spans="1:10">
      <c r="A29" s="124" t="s">
        <v>292</v>
      </c>
      <c r="B29" s="124" t="s">
        <v>381</v>
      </c>
      <c r="C29" s="124" t="s">
        <v>335</v>
      </c>
      <c r="D29" s="124" t="s">
        <v>336</v>
      </c>
      <c r="E29" s="124" t="s">
        <v>388</v>
      </c>
      <c r="F29" s="124" t="s">
        <v>330</v>
      </c>
      <c r="G29" s="123" t="s">
        <v>338</v>
      </c>
      <c r="H29" s="123" t="s">
        <v>325</v>
      </c>
      <c r="I29" s="124" t="s">
        <v>320</v>
      </c>
      <c r="J29" s="124" t="s">
        <v>389</v>
      </c>
    </row>
    <row r="30" ht="52.5" customHeight="1" outlineLevel="1" spans="1:10">
      <c r="A30" s="124" t="s">
        <v>278</v>
      </c>
      <c r="B30" s="124" t="s">
        <v>390</v>
      </c>
      <c r="C30" s="124" t="s">
        <v>314</v>
      </c>
      <c r="D30" s="124" t="s">
        <v>315</v>
      </c>
      <c r="E30" s="124" t="s">
        <v>391</v>
      </c>
      <c r="F30" s="124" t="s">
        <v>317</v>
      </c>
      <c r="G30" s="123" t="s">
        <v>338</v>
      </c>
      <c r="H30" s="123" t="s">
        <v>325</v>
      </c>
      <c r="I30" s="124" t="s">
        <v>320</v>
      </c>
      <c r="J30" s="124" t="s">
        <v>392</v>
      </c>
    </row>
    <row r="31" ht="52.5" customHeight="1" outlineLevel="1" spans="1:10">
      <c r="A31" s="124" t="s">
        <v>278</v>
      </c>
      <c r="B31" s="124" t="s">
        <v>390</v>
      </c>
      <c r="C31" s="124" t="s">
        <v>327</v>
      </c>
      <c r="D31" s="124" t="s">
        <v>344</v>
      </c>
      <c r="E31" s="124" t="s">
        <v>345</v>
      </c>
      <c r="F31" s="124" t="s">
        <v>317</v>
      </c>
      <c r="G31" s="123" t="s">
        <v>338</v>
      </c>
      <c r="H31" s="123" t="s">
        <v>325</v>
      </c>
      <c r="I31" s="124" t="s">
        <v>320</v>
      </c>
      <c r="J31" s="124" t="s">
        <v>393</v>
      </c>
    </row>
    <row r="32" ht="52.5" customHeight="1" outlineLevel="1" spans="1:10">
      <c r="A32" s="124" t="s">
        <v>278</v>
      </c>
      <c r="B32" s="124" t="s">
        <v>390</v>
      </c>
      <c r="C32" s="124" t="s">
        <v>335</v>
      </c>
      <c r="D32" s="124" t="s">
        <v>336</v>
      </c>
      <c r="E32" s="124" t="s">
        <v>394</v>
      </c>
      <c r="F32" s="124" t="s">
        <v>317</v>
      </c>
      <c r="G32" s="123" t="s">
        <v>348</v>
      </c>
      <c r="H32" s="123" t="s">
        <v>325</v>
      </c>
      <c r="I32" s="124" t="s">
        <v>320</v>
      </c>
      <c r="J32" s="124" t="s">
        <v>395</v>
      </c>
    </row>
    <row r="33" ht="52.5" customHeight="1" outlineLevel="1" spans="1:10">
      <c r="A33" s="124" t="s">
        <v>282</v>
      </c>
      <c r="B33" s="124" t="s">
        <v>396</v>
      </c>
      <c r="C33" s="124" t="s">
        <v>314</v>
      </c>
      <c r="D33" s="124" t="s">
        <v>341</v>
      </c>
      <c r="E33" s="124" t="s">
        <v>397</v>
      </c>
      <c r="F33" s="124" t="s">
        <v>317</v>
      </c>
      <c r="G33" s="123" t="s">
        <v>338</v>
      </c>
      <c r="H33" s="123" t="s">
        <v>325</v>
      </c>
      <c r="I33" s="124" t="s">
        <v>320</v>
      </c>
      <c r="J33" s="124" t="s">
        <v>398</v>
      </c>
    </row>
    <row r="34" ht="52.5" customHeight="1" outlineLevel="1" spans="1:10">
      <c r="A34" s="124" t="s">
        <v>282</v>
      </c>
      <c r="B34" s="124" t="s">
        <v>396</v>
      </c>
      <c r="C34" s="124" t="s">
        <v>327</v>
      </c>
      <c r="D34" s="124" t="s">
        <v>360</v>
      </c>
      <c r="E34" s="124" t="s">
        <v>399</v>
      </c>
      <c r="F34" s="124" t="s">
        <v>317</v>
      </c>
      <c r="G34" s="123" t="s">
        <v>338</v>
      </c>
      <c r="H34" s="123" t="s">
        <v>325</v>
      </c>
      <c r="I34" s="124" t="s">
        <v>320</v>
      </c>
      <c r="J34" s="124" t="s">
        <v>400</v>
      </c>
    </row>
    <row r="35" ht="52.5" customHeight="1" outlineLevel="1" spans="1:10">
      <c r="A35" s="124" t="s">
        <v>282</v>
      </c>
      <c r="B35" s="124" t="s">
        <v>396</v>
      </c>
      <c r="C35" s="124" t="s">
        <v>335</v>
      </c>
      <c r="D35" s="124" t="s">
        <v>336</v>
      </c>
      <c r="E35" s="124" t="s">
        <v>401</v>
      </c>
      <c r="F35" s="124" t="s">
        <v>317</v>
      </c>
      <c r="G35" s="123" t="s">
        <v>338</v>
      </c>
      <c r="H35" s="123" t="s">
        <v>325</v>
      </c>
      <c r="I35" s="124" t="s">
        <v>320</v>
      </c>
      <c r="J35" s="124" t="s">
        <v>402</v>
      </c>
    </row>
    <row r="36" ht="52.5" customHeight="1" outlineLevel="1" spans="1:10">
      <c r="A36" s="124" t="s">
        <v>296</v>
      </c>
      <c r="B36" s="124" t="s">
        <v>403</v>
      </c>
      <c r="C36" s="124" t="s">
        <v>314</v>
      </c>
      <c r="D36" s="124" t="s">
        <v>315</v>
      </c>
      <c r="E36" s="124" t="s">
        <v>404</v>
      </c>
      <c r="F36" s="124" t="s">
        <v>317</v>
      </c>
      <c r="G36" s="123" t="s">
        <v>338</v>
      </c>
      <c r="H36" s="123" t="s">
        <v>325</v>
      </c>
      <c r="I36" s="124" t="s">
        <v>320</v>
      </c>
      <c r="J36" s="124" t="s">
        <v>405</v>
      </c>
    </row>
    <row r="37" ht="52.5" customHeight="1" outlineLevel="1" spans="1:10">
      <c r="A37" s="124" t="s">
        <v>296</v>
      </c>
      <c r="B37" s="124" t="s">
        <v>403</v>
      </c>
      <c r="C37" s="124" t="s">
        <v>327</v>
      </c>
      <c r="D37" s="124" t="s">
        <v>328</v>
      </c>
      <c r="E37" s="124" t="s">
        <v>344</v>
      </c>
      <c r="F37" s="124" t="s">
        <v>317</v>
      </c>
      <c r="G37" s="123" t="s">
        <v>338</v>
      </c>
      <c r="H37" s="123" t="s">
        <v>325</v>
      </c>
      <c r="I37" s="124" t="s">
        <v>320</v>
      </c>
      <c r="J37" s="124" t="s">
        <v>406</v>
      </c>
    </row>
    <row r="38" ht="52.5" customHeight="1" outlineLevel="1" spans="1:10">
      <c r="A38" s="124" t="s">
        <v>296</v>
      </c>
      <c r="B38" s="124" t="s">
        <v>403</v>
      </c>
      <c r="C38" s="124" t="s">
        <v>335</v>
      </c>
      <c r="D38" s="124" t="s">
        <v>336</v>
      </c>
      <c r="E38" s="124" t="s">
        <v>407</v>
      </c>
      <c r="F38" s="124" t="s">
        <v>317</v>
      </c>
      <c r="G38" s="123" t="s">
        <v>338</v>
      </c>
      <c r="H38" s="123" t="s">
        <v>325</v>
      </c>
      <c r="I38" s="124" t="s">
        <v>320</v>
      </c>
      <c r="J38" s="124" t="s">
        <v>408</v>
      </c>
    </row>
    <row r="39" ht="52.5" customHeight="1" outlineLevel="1" spans="1:10">
      <c r="A39" s="124" t="s">
        <v>288</v>
      </c>
      <c r="B39" s="124" t="s">
        <v>409</v>
      </c>
      <c r="C39" s="124" t="s">
        <v>314</v>
      </c>
      <c r="D39" s="124" t="s">
        <v>315</v>
      </c>
      <c r="E39" s="124" t="s">
        <v>410</v>
      </c>
      <c r="F39" s="124" t="s">
        <v>330</v>
      </c>
      <c r="G39" s="123" t="s">
        <v>59</v>
      </c>
      <c r="H39" s="123" t="s">
        <v>411</v>
      </c>
      <c r="I39" s="124" t="s">
        <v>320</v>
      </c>
      <c r="J39" s="124" t="s">
        <v>412</v>
      </c>
    </row>
    <row r="40" ht="52.5" customHeight="1" outlineLevel="1" spans="1:10">
      <c r="A40" s="124" t="s">
        <v>288</v>
      </c>
      <c r="B40" s="124" t="s">
        <v>409</v>
      </c>
      <c r="C40" s="124" t="s">
        <v>314</v>
      </c>
      <c r="D40" s="124" t="s">
        <v>341</v>
      </c>
      <c r="E40" s="124" t="s">
        <v>413</v>
      </c>
      <c r="F40" s="124" t="s">
        <v>414</v>
      </c>
      <c r="G40" s="123" t="s">
        <v>324</v>
      </c>
      <c r="H40" s="123" t="s">
        <v>325</v>
      </c>
      <c r="I40" s="124" t="s">
        <v>320</v>
      </c>
      <c r="J40" s="124" t="s">
        <v>415</v>
      </c>
    </row>
    <row r="41" ht="52.5" customHeight="1" outlineLevel="1" spans="1:10">
      <c r="A41" s="124" t="s">
        <v>288</v>
      </c>
      <c r="B41" s="124" t="s">
        <v>409</v>
      </c>
      <c r="C41" s="124" t="s">
        <v>327</v>
      </c>
      <c r="D41" s="124" t="s">
        <v>328</v>
      </c>
      <c r="E41" s="124" t="s">
        <v>416</v>
      </c>
      <c r="F41" s="124" t="s">
        <v>414</v>
      </c>
      <c r="G41" s="123" t="s">
        <v>324</v>
      </c>
      <c r="H41" s="123" t="s">
        <v>325</v>
      </c>
      <c r="I41" s="124" t="s">
        <v>320</v>
      </c>
      <c r="J41" s="124" t="s">
        <v>417</v>
      </c>
    </row>
    <row r="42" ht="52.5" customHeight="1" outlineLevel="1" spans="1:10">
      <c r="A42" s="124" t="s">
        <v>288</v>
      </c>
      <c r="B42" s="124" t="s">
        <v>409</v>
      </c>
      <c r="C42" s="124" t="s">
        <v>335</v>
      </c>
      <c r="D42" s="124" t="s">
        <v>336</v>
      </c>
      <c r="E42" s="124" t="s">
        <v>418</v>
      </c>
      <c r="F42" s="124" t="s">
        <v>330</v>
      </c>
      <c r="G42" s="123" t="s">
        <v>338</v>
      </c>
      <c r="H42" s="123" t="s">
        <v>325</v>
      </c>
      <c r="I42" s="124" t="s">
        <v>320</v>
      </c>
      <c r="J42" s="124" t="s">
        <v>419</v>
      </c>
    </row>
    <row r="43" ht="52.5" customHeight="1" outlineLevel="1" spans="1:10">
      <c r="A43" s="124" t="s">
        <v>261</v>
      </c>
      <c r="B43" s="124" t="s">
        <v>420</v>
      </c>
      <c r="C43" s="124" t="s">
        <v>314</v>
      </c>
      <c r="D43" s="124" t="s">
        <v>315</v>
      </c>
      <c r="E43" s="124" t="s">
        <v>421</v>
      </c>
      <c r="F43" s="124" t="s">
        <v>414</v>
      </c>
      <c r="G43" s="123" t="s">
        <v>68</v>
      </c>
      <c r="H43" s="123" t="s">
        <v>422</v>
      </c>
      <c r="I43" s="124" t="s">
        <v>320</v>
      </c>
      <c r="J43" s="124" t="s">
        <v>423</v>
      </c>
    </row>
    <row r="44" ht="52.5" customHeight="1" outlineLevel="1" spans="1:10">
      <c r="A44" s="124" t="s">
        <v>261</v>
      </c>
      <c r="B44" s="124" t="s">
        <v>420</v>
      </c>
      <c r="C44" s="124" t="s">
        <v>314</v>
      </c>
      <c r="D44" s="124" t="s">
        <v>315</v>
      </c>
      <c r="E44" s="124" t="s">
        <v>424</v>
      </c>
      <c r="F44" s="124" t="s">
        <v>317</v>
      </c>
      <c r="G44" s="123" t="s">
        <v>425</v>
      </c>
      <c r="H44" s="123" t="s">
        <v>387</v>
      </c>
      <c r="I44" s="124" t="s">
        <v>320</v>
      </c>
      <c r="J44" s="124" t="s">
        <v>426</v>
      </c>
    </row>
    <row r="45" ht="52.5" customHeight="1" outlineLevel="1" spans="1:10">
      <c r="A45" s="124" t="s">
        <v>261</v>
      </c>
      <c r="B45" s="124" t="s">
        <v>420</v>
      </c>
      <c r="C45" s="124" t="s">
        <v>314</v>
      </c>
      <c r="D45" s="124" t="s">
        <v>322</v>
      </c>
      <c r="E45" s="124" t="s">
        <v>427</v>
      </c>
      <c r="F45" s="124" t="s">
        <v>414</v>
      </c>
      <c r="G45" s="123" t="s">
        <v>428</v>
      </c>
      <c r="H45" s="123" t="s">
        <v>325</v>
      </c>
      <c r="I45" s="124" t="s">
        <v>320</v>
      </c>
      <c r="J45" s="124" t="s">
        <v>429</v>
      </c>
    </row>
    <row r="46" ht="52.5" customHeight="1" outlineLevel="1" spans="1:10">
      <c r="A46" s="124" t="s">
        <v>261</v>
      </c>
      <c r="B46" s="124" t="s">
        <v>420</v>
      </c>
      <c r="C46" s="124" t="s">
        <v>314</v>
      </c>
      <c r="D46" s="124" t="s">
        <v>322</v>
      </c>
      <c r="E46" s="124" t="s">
        <v>430</v>
      </c>
      <c r="F46" s="124" t="s">
        <v>414</v>
      </c>
      <c r="G46" s="123" t="s">
        <v>62</v>
      </c>
      <c r="H46" s="123" t="s">
        <v>384</v>
      </c>
      <c r="I46" s="124" t="s">
        <v>320</v>
      </c>
      <c r="J46" s="124" t="s">
        <v>431</v>
      </c>
    </row>
    <row r="47" ht="52.5" customHeight="1" outlineLevel="1" spans="1:10">
      <c r="A47" s="124" t="s">
        <v>261</v>
      </c>
      <c r="B47" s="124" t="s">
        <v>420</v>
      </c>
      <c r="C47" s="124" t="s">
        <v>314</v>
      </c>
      <c r="D47" s="124" t="s">
        <v>341</v>
      </c>
      <c r="E47" s="124" t="s">
        <v>432</v>
      </c>
      <c r="F47" s="124" t="s">
        <v>414</v>
      </c>
      <c r="G47" s="123" t="s">
        <v>324</v>
      </c>
      <c r="H47" s="123" t="s">
        <v>325</v>
      </c>
      <c r="I47" s="124" t="s">
        <v>320</v>
      </c>
      <c r="J47" s="124" t="s">
        <v>433</v>
      </c>
    </row>
    <row r="48" ht="52.5" customHeight="1" outlineLevel="1" spans="1:10">
      <c r="A48" s="124" t="s">
        <v>261</v>
      </c>
      <c r="B48" s="124" t="s">
        <v>420</v>
      </c>
      <c r="C48" s="124" t="s">
        <v>327</v>
      </c>
      <c r="D48" s="124" t="s">
        <v>328</v>
      </c>
      <c r="E48" s="124" t="s">
        <v>434</v>
      </c>
      <c r="F48" s="124" t="s">
        <v>414</v>
      </c>
      <c r="G48" s="123" t="s">
        <v>435</v>
      </c>
      <c r="H48" s="123" t="s">
        <v>325</v>
      </c>
      <c r="I48" s="124" t="s">
        <v>320</v>
      </c>
      <c r="J48" s="124" t="s">
        <v>436</v>
      </c>
    </row>
    <row r="49" ht="52.5" customHeight="1" outlineLevel="1" spans="1:10">
      <c r="A49" s="124" t="s">
        <v>261</v>
      </c>
      <c r="B49" s="124" t="s">
        <v>420</v>
      </c>
      <c r="C49" s="124" t="s">
        <v>327</v>
      </c>
      <c r="D49" s="124" t="s">
        <v>328</v>
      </c>
      <c r="E49" s="124" t="s">
        <v>437</v>
      </c>
      <c r="F49" s="124" t="s">
        <v>330</v>
      </c>
      <c r="G49" s="123" t="s">
        <v>331</v>
      </c>
      <c r="H49" s="123" t="s">
        <v>438</v>
      </c>
      <c r="I49" s="124" t="s">
        <v>333</v>
      </c>
      <c r="J49" s="124" t="s">
        <v>439</v>
      </c>
    </row>
    <row r="50" ht="52.5" customHeight="1" outlineLevel="1" spans="1:10">
      <c r="A50" s="124" t="s">
        <v>261</v>
      </c>
      <c r="B50" s="124" t="s">
        <v>420</v>
      </c>
      <c r="C50" s="124" t="s">
        <v>335</v>
      </c>
      <c r="D50" s="124" t="s">
        <v>336</v>
      </c>
      <c r="E50" s="124" t="s">
        <v>337</v>
      </c>
      <c r="F50" s="124" t="s">
        <v>330</v>
      </c>
      <c r="G50" s="123" t="s">
        <v>338</v>
      </c>
      <c r="H50" s="123" t="s">
        <v>325</v>
      </c>
      <c r="I50" s="124" t="s">
        <v>320</v>
      </c>
      <c r="J50" s="124" t="s">
        <v>339</v>
      </c>
    </row>
  </sheetData>
  <mergeCells count="26">
    <mergeCell ref="A2:J2"/>
    <mergeCell ref="A3:E3"/>
    <mergeCell ref="A7:A10"/>
    <mergeCell ref="A11:A13"/>
    <mergeCell ref="A14:A16"/>
    <mergeCell ref="A17:A19"/>
    <mergeCell ref="A20:A23"/>
    <mergeCell ref="A24:A26"/>
    <mergeCell ref="A27:A29"/>
    <mergeCell ref="A30:A32"/>
    <mergeCell ref="A33:A35"/>
    <mergeCell ref="A36:A38"/>
    <mergeCell ref="A39:A42"/>
    <mergeCell ref="A43:A50"/>
    <mergeCell ref="B7:B10"/>
    <mergeCell ref="B11:B13"/>
    <mergeCell ref="B14:B16"/>
    <mergeCell ref="B17:B19"/>
    <mergeCell ref="B20:B23"/>
    <mergeCell ref="B24:B26"/>
    <mergeCell ref="B27:B29"/>
    <mergeCell ref="B30:B32"/>
    <mergeCell ref="B33:B35"/>
    <mergeCell ref="B36:B38"/>
    <mergeCell ref="B39:B42"/>
    <mergeCell ref="B43:B5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2025-03-14T06:58:00Z</dcterms:created>
  <dcterms:modified xsi:type="dcterms:W3CDTF">2025-06-17T07:05:02Z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