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部门财务收支预算总表01-1" sheetId="1" state="visible" r:id="rId1"/>
    <sheet name="部门收入预算表01-2" sheetId="2" state="visible" r:id="rId2"/>
    <sheet name="部门支出预算表01-3" sheetId="3" state="visible" r:id="rId3"/>
    <sheet name="部门财政拨款收支预算总表02-1" sheetId="4" state="visible" r:id="rId4"/>
    <sheet name="一般公共预算支出预算表02-2" sheetId="5" state="visible" r:id="rId5"/>
    <sheet name="一般公共预算“三公”经费支出预算表03" sheetId="6" state="visible" r:id="rId6"/>
    <sheet name="部门基本支出预算表04" sheetId="7" state="visible" r:id="rId7"/>
    <sheet name="部门项目支出预算表05-1" sheetId="8" state="visible" r:id="rId8"/>
    <sheet name="部门项目支出绩效目标表05-2" sheetId="9" state="visible" r:id="rId9"/>
    <sheet name="部门政府性基金预算支出预算表06" sheetId="10" state="visible" r:id="rId10"/>
    <sheet name="部门政府采购预算表07" sheetId="11" state="visible" r:id="rId11"/>
    <sheet name="部门政府购买服务预算表08" sheetId="12" state="visible" r:id="rId12"/>
    <sheet name="州对下转移支付预算表09-1" sheetId="13" state="visible" r:id="rId13"/>
    <sheet name="州对下转移支付绩效目标表09-2" sheetId="14" state="visible" r:id="rId14"/>
    <sheet name="新增资产配置表10" sheetId="15" state="visible" r:id="rId15"/>
    <sheet name="上级补助项目支出预算表11" sheetId="16" state="visible" r:id="rId16"/>
    <sheet name="部门项目中期规划预算表12" sheetId="17" state="visible" r:id="rId17"/>
  </sheets>
  <calcPr/>
</workbook>
</file>

<file path=xl/sharedStrings.xml><?xml version="1.0" encoding="utf-8"?>
<sst xmlns="http://schemas.openxmlformats.org/spreadsheetml/2006/main" count="367" uniqueCount="367">
  <si>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</si>
  <si>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</si>
  <si>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</si>
  <si>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</si>
  <si>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</si>
  <si>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</si>
  <si>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</si>
  <si>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</si>
  <si>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</si>
  <si>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</si>
  <si>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</si>
  <si>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</si>
  <si>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</si>
  <si>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</si>
  <si>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</si>
  <si>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</si>
  <si>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</si>
  <si>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</si>
  <si>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</si>
  <si>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</si>
  <si>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</si>
  <si>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</si>
  <si>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</si>
  <si>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</si>
  <si>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 xml:space="preserve">收  入  总  计</t>
  </si>
  <si>
    <t xml:space="preserve"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</si>
  <si>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</si>
  <si>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</si>
  <si>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</si>
  <si>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</si>
  <si>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</si>
  <si>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</si>
  <si>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</si>
  <si>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</si>
  <si>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</si>
  <si>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</si>
  <si>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</si>
  <si>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</si>
  <si>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</si>
  <si>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</si>
  <si>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</si>
  <si>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</si>
  <si>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</si>
  <si>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</si>
  <si>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</si>
  <si>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125018</t>
  </si>
  <si>
    <t>德宏州烟叶生产技术推广站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</si>
  <si>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</si>
  <si>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</si>
  <si>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</si>
  <si>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</si>
  <si>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</si>
  <si>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</si>
  <si>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</si>
  <si>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</si>
  <si>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</si>
  <si>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</si>
  <si>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</si>
  <si>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</si>
  <si>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</si>
  <si>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</si>
  <si>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</si>
  <si>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</si>
  <si>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</si>
  <si>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</si>
  <si>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</si>
  <si>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</si>
  <si>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</si>
  <si>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</si>
  <si>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</si>
  <si>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</si>
  <si>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</si>
  <si>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</si>
  <si>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</si>
  <si>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</si>
  <si>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</si>
  <si>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</si>
  <si>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</si>
  <si>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</si>
  <si>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</si>
  <si>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</si>
  <si>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</si>
  <si>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</si>
  <si>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</si>
  <si>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</si>
  <si>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</si>
  <si>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</si>
  <si>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</si>
  <si>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</si>
  <si>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</si>
  <si>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</si>
  <si>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</si>
  <si>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</si>
  <si>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</si>
  <si>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</si>
  <si>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</si>
  <si>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</si>
  <si>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</si>
  <si>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</si>
  <si>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</si>
  <si>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</si>
  <si>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2130124</t>
  </si>
  <si>
    <t>农村合作经济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</si>
  <si>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</si>
  <si>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</si>
  <si>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</si>
  <si>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</si>
  <si>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</si>
  <si>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</si>
  <si>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</si>
  <si>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 xml:space="preserve">收        入</t>
  </si>
  <si>
    <t xml:space="preserve">支        出</t>
  </si>
  <si>
    <t xml:space="preserve"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</si>
  <si>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</si>
  <si>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</si>
  <si>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</si>
  <si>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</si>
  <si>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</si>
  <si>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</si>
  <si>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</si>
  <si>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</si>
  <si>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</si>
  <si>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</si>
  <si>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</si>
  <si>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</si>
  <si>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</si>
  <si>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</si>
  <si>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</si>
  <si>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</si>
  <si>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</si>
  <si>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</si>
  <si>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</si>
  <si>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</si>
  <si>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</si>
  <si>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</si>
  <si>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</si>
  <si>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</si>
  <si>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</si>
  <si>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</si>
  <si>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</si>
  <si>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</si>
  <si>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</si>
  <si>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</si>
  <si>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</si>
  <si>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</si>
  <si>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</si>
  <si>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</si>
  <si>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</si>
  <si>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</si>
  <si>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</si>
  <si>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</si>
  <si>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</si>
  <si>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</si>
  <si>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</si>
  <si>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</si>
  <si>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</si>
  <si>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</si>
  <si>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</si>
  <si>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</si>
  <si>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</si>
  <si>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</si>
  <si>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</si>
  <si>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</si>
  <si>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</si>
  <si>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</si>
  <si>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</si>
  <si>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</si>
  <si>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</si>
  <si>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</si>
  <si>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</si>
  <si>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</si>
  <si>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</si>
  <si>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</si>
  <si>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</si>
  <si>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</si>
  <si>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</si>
  <si>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</si>
  <si>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</si>
  <si>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</si>
  <si>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</si>
  <si>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</si>
  <si>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</si>
  <si>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</si>
  <si>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</si>
  <si>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533100210000000001822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</si>
  <si>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</si>
  <si>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</si>
  <si>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</si>
  <si>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</si>
  <si>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</si>
  <si>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</si>
  <si>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</si>
  <si>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533100231100001440825</t>
  </si>
  <si>
    <t>绩效奖励事业</t>
  </si>
  <si>
    <t>533100210000000001823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</si>
  <si>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</si>
  <si>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</si>
  <si>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</si>
  <si>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</si>
  <si>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</si>
  <si>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</si>
  <si>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</si>
  <si>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</si>
  <si>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</si>
  <si>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533100210000000001824</t>
  </si>
  <si>
    <t>30113</t>
  </si>
  <si>
    <t>533100210000000002708</t>
  </si>
  <si>
    <t>一般公用经费</t>
  </si>
  <si>
    <t>30201</t>
  </si>
  <si>
    <t>办公费</t>
  </si>
  <si>
    <t>30211</t>
  </si>
  <si>
    <t>差旅费</t>
  </si>
  <si>
    <t>533100221100000389712</t>
  </si>
  <si>
    <t>公用经费安排的工会经费</t>
  </si>
  <si>
    <t>30228</t>
  </si>
  <si>
    <t>工会经费</t>
  </si>
  <si>
    <t>30229</t>
  </si>
  <si>
    <t>福利费</t>
  </si>
  <si>
    <t>533100221100000389710</t>
  </si>
  <si>
    <t>公用经费安排的公车购置及运维费</t>
  </si>
  <si>
    <t>30231</t>
  </si>
  <si>
    <t>公务用车运行维护费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</si>
  <si>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</si>
  <si>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</si>
  <si>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</si>
  <si>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</si>
  <si>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</si>
  <si>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</si>
  <si>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</si>
  <si>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</si>
  <si>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</si>
  <si>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</si>
  <si>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烟叶生产发展专项资金</t>
  </si>
  <si>
    <t>事业发展类</t>
  </si>
  <si>
    <t>533100210000000001465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</si>
  <si>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</si>
  <si>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</si>
  <si>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</si>
  <si>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</si>
  <si>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</si>
  <si>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</si>
  <si>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</si>
  <si>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</si>
  <si>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</si>
  <si>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</si>
  <si>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</si>
  <si>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</si>
  <si>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</si>
  <si>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</si>
  <si>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</si>
  <si>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</si>
  <si>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</si>
  <si>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</si>
  <si>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</si>
  <si>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</si>
  <si>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</si>
  <si>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计划在全州开展4项试验项目:烤烟轻简化精准施肥配套技术研究试验；烤烟土传病害综合防控技术探索试验；不同诱抗剂对烤烟病毒病防控对比试验；烤烟不同灌水方式及施氮量对比试验。2项烟叶生产示范项目：烤烟病虫害综合防控技术示范；烤烟水肥一体化滴灌技术示范。组织烟叶标准化生产技术培训4场次，培训烟农、技术人员350人次。通过开展试验示范研究探索烟叶生产减工降本、提质增效的种植方式，推广普及烟叶标准化生产技术，解决烟农在生产过程中遇到的难点和困难，从而提升烟农烟叶种植及管理水平，实现烟农增收。</t>
  </si>
  <si>
    <t>产出指标</t>
  </si>
  <si>
    <t>数量指标</t>
  </si>
  <si>
    <t>示范面积完成</t>
  </si>
  <si>
    <t>&gt;=</t>
  </si>
  <si>
    <t>0.2</t>
  </si>
  <si>
    <t>万亩</t>
  </si>
  <si>
    <t>定量指标</t>
  </si>
  <si>
    <t>反映示范面积完成情况。</t>
  </si>
  <si>
    <t>发放技术资料数</t>
  </si>
  <si>
    <t>350</t>
  </si>
  <si>
    <t>份</t>
  </si>
  <si>
    <t>反映发放技术宣传材料的情况。</t>
  </si>
  <si>
    <t>烟叶收购量完成</t>
  </si>
  <si>
    <t>0.58</t>
  </si>
  <si>
    <t>万担</t>
  </si>
  <si>
    <t>反映烟叶收购完成情况</t>
  </si>
  <si>
    <t>完成试验项目数</t>
  </si>
  <si>
    <t>=</t>
  </si>
  <si>
    <t>项（个）</t>
  </si>
  <si>
    <t>反映试验项目完成情况。</t>
  </si>
  <si>
    <t>质量指标</t>
  </si>
  <si>
    <t>技术培训完成率</t>
  </si>
  <si>
    <t xml:space="preserve"> 100</t>
  </si>
  <si>
    <t>%</t>
  </si>
  <si>
    <t xml:space="preserve">反映开展技术培训情况。
技术培训完成率=（实际完成技术培训人数/计划完成技术培训人数）*100%</t>
  </si>
  <si>
    <t>项目验收合格率</t>
  </si>
  <si>
    <t>85</t>
  </si>
  <si>
    <t xml:space="preserve">反映科技研究项目完成质量。
项目验收合格率=（验收合格项目数/科研项目数）*100%</t>
  </si>
  <si>
    <t>示范区烤烟上等烟比例</t>
  </si>
  <si>
    <t>65</t>
  </si>
  <si>
    <t>反映烟叶质量完成情况</t>
  </si>
  <si>
    <t>试验数据收集准确率</t>
  </si>
  <si>
    <t>95</t>
  </si>
  <si>
    <t>反映试验数据的真实性。</t>
  </si>
  <si>
    <t>时效指标</t>
  </si>
  <si>
    <t>培训开展及时率</t>
  </si>
  <si>
    <t xml:space="preserve">反映开展技术培训及时率。2025年12月以前完成4场烟叶生产技术培训。
技术培训及时率=（2025年12月前实际完成技术培训场次/计划完成技术培训场次）*100%
</t>
  </si>
  <si>
    <t>成本指标</t>
  </si>
  <si>
    <t>经济成本指标</t>
  </si>
  <si>
    <t>&lt;=</t>
  </si>
  <si>
    <t>预算批复数</t>
  </si>
  <si>
    <t>万元</t>
  </si>
  <si>
    <t>反映成本控制情况。</t>
  </si>
  <si>
    <t>效益指标</t>
  </si>
  <si>
    <t>经济效益</t>
  </si>
  <si>
    <t>示范区烟叶税收</t>
  </si>
  <si>
    <t>211.2</t>
  </si>
  <si>
    <t>反映示范区烟叶税收情况。</t>
  </si>
  <si>
    <t>社会效益</t>
  </si>
  <si>
    <t>示范区烟农收入</t>
  </si>
  <si>
    <t>960</t>
  </si>
  <si>
    <t>反映示范区烟农收入情况。</t>
  </si>
  <si>
    <t>满意度指标</t>
  </si>
  <si>
    <t>服务对象满意度</t>
  </si>
  <si>
    <t>烟农总体满意度</t>
  </si>
  <si>
    <t>92.5</t>
  </si>
  <si>
    <t xml:space="preserve">反映服务对象对科研成果及标准化技术培训工作整体满意度。
服务对象满意度=（对科研成果或标准化技术培训整体满意的人数/问卷调查人数）*100%。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</si>
  <si>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</si>
  <si>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</si>
  <si>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</si>
  <si>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</si>
  <si>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 xml:space="preserve">合  计</t>
  </si>
  <si>
    <t>本单位本年度无此项预算。</t>
  </si>
  <si>
    <t>预算07表</t>
  </si>
  <si>
    <t>预算项目</t>
  </si>
  <si>
    <t>采购项目</t>
  </si>
  <si>
    <t>采购目录</t>
  </si>
  <si>
    <t xml:space="preserve">计量
单位</t>
  </si>
  <si>
    <t>数量</t>
  </si>
  <si>
    <t>面向中小企业预留资金</t>
  </si>
  <si>
    <t xml:space="preserve">政府性
基金</t>
  </si>
  <si>
    <t>国有资本经营收益</t>
  </si>
  <si>
    <t>财政专户管理的收入</t>
  </si>
  <si>
    <t>单位自筹</t>
  </si>
  <si>
    <t xml:space="preserve">事业单位
经营收入</t>
  </si>
  <si>
    <t>州烟站2025年公车加油</t>
  </si>
  <si>
    <t>车辆加油、添加燃料服务</t>
  </si>
  <si>
    <t>辆</t>
  </si>
  <si>
    <t>州烟站2025年公车维修保养</t>
  </si>
  <si>
    <t>车辆维修和保养服务</t>
  </si>
  <si>
    <t>州烟站2025年公车保险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</si>
  <si>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</si>
  <si>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</si>
  <si>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</si>
  <si>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</si>
  <si>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</si>
  <si>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</si>
  <si>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</si>
  <si>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</si>
  <si>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</si>
  <si>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</si>
  <si>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</si>
  <si>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</si>
  <si>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</si>
  <si>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</si>
  <si>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</si>
  <si>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</si>
  <si>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</si>
  <si>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</si>
  <si>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</si>
  <si>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</si>
  <si>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</si>
  <si>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</si>
  <si>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</si>
  <si>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</si>
  <si>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</si>
  <si>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</si>
  <si>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 xml:space="preserve"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</si>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</sst>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yyyy/mm/dd\ hh:mm:ss"/>
    <numFmt numFmtId="164" formatCode="_ * #,##0.00_ ;_ * \-#,##0.00_ ;_ * &quot;-&quot;??_ ;_ @_ "/>
    <numFmt numFmtId="165" formatCode="yyyy/mm/dd"/>
    <numFmt numFmtId="166" formatCode="#,##0.00;\-#,##0.00;;@"/>
    <numFmt numFmtId="167" formatCode="hh:mm:ss"/>
    <numFmt numFmtId="168" formatCode="#,##0;\-#,##0;;@"/>
  </numFmts>
  <fonts count="40">
    <font>
      <sz val="11.000000"/>
      <color indexed="64"/>
      <name val="Calibri"/>
    </font>
    <font>
      <sz val="11.000000"/>
      <color indexed="64"/>
      <name val="等线"/>
      <scheme val="minor"/>
    </font>
    <font>
      <sz val="11.000000"/>
      <color theme="1" tint="0"/>
      <name val="等线"/>
      <scheme val="minor"/>
    </font>
    <font>
      <sz val="11.000000"/>
      <color rgb="FF3F3F76"/>
      <name val="等线"/>
      <scheme val="minor"/>
    </font>
    <font>
      <sz val="9.000000"/>
      <name val="宋体"/>
    </font>
    <font>
      <sz val="11.000000"/>
      <color rgb="FF9C0006"/>
      <name val="等线"/>
      <scheme val="minor"/>
    </font>
    <font>
      <sz val="11.000000"/>
      <color theme="0" tint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 tint="0"/>
      <name val="等线"/>
      <scheme val="minor"/>
    </font>
    <font>
      <sz val="11.000000"/>
      <color indexed="2"/>
      <name val="等线"/>
      <scheme val="minor"/>
    </font>
    <font>
      <b/>
      <sz val="18.000000"/>
      <color theme="3" tint="0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 tint="0"/>
      <name val="等线"/>
      <scheme val="minor"/>
    </font>
    <font>
      <b/>
      <sz val="13.000000"/>
      <color theme="3" tint="0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 tint="0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9.000000"/>
      <color indexed="64"/>
      <name val="宋体"/>
    </font>
    <font>
      <b/>
      <sz val="23.000000"/>
      <color indexed="64"/>
      <name val="宋体"/>
    </font>
    <font>
      <sz val="11.000000"/>
      <color indexed="64"/>
      <name val="宋体"/>
    </font>
    <font>
      <sz val="10.000000"/>
      <color indexed="64"/>
      <name val="宋体"/>
    </font>
    <font>
      <b/>
      <sz val="20.000000"/>
      <color indexed="64"/>
      <name val="宋体"/>
    </font>
    <font>
      <b/>
      <sz val="11.000000"/>
      <color indexed="64"/>
      <name val="宋体"/>
    </font>
    <font>
      <b/>
      <sz val="10.000000"/>
      <color indexed="64"/>
      <name val="宋体"/>
    </font>
    <font>
      <sz val="9.000000"/>
      <color indexed="64"/>
      <name val="SimSun"/>
    </font>
    <font>
      <b/>
      <sz val="20.000000"/>
      <color indexed="64"/>
      <name val="SimSun"/>
    </font>
    <font>
      <sz val="11.000000"/>
      <color indexed="64"/>
      <name val="SimSun"/>
    </font>
    <font>
      <sz val="10.000000"/>
      <color indexed="64"/>
      <name val="SimSun"/>
    </font>
    <font>
      <b/>
      <sz val="18.000000"/>
      <name val="Microsoft Sans Serif"/>
    </font>
    <font>
      <sz val="12.000000"/>
      <color indexed="64"/>
      <name val="宋体"/>
    </font>
    <font>
      <sz val="10.000000"/>
      <color indexed="65"/>
      <name val="宋体"/>
    </font>
    <font>
      <b/>
      <sz val="21.000000"/>
      <color indexed="64"/>
      <name val="宋体"/>
    </font>
    <font>
      <sz val="10.500000"/>
      <color indexed="64"/>
      <name val="宋体"/>
    </font>
    <font>
      <sz val="10.500000"/>
      <color indexed="65"/>
      <name val="宋体"/>
    </font>
    <font>
      <b/>
      <sz val="22.000000"/>
      <color indexed="64"/>
      <name val="宋体"/>
    </font>
  </fonts>
  <fills count="33">
    <fill>
      <patternFill patternType="none"/>
    </fill>
    <fill>
      <patternFill patternType="gray125"/>
    </fill>
    <fill>
      <patternFill patternType="solid">
        <fgColor theme="6" tint="0.79995099999999997"/>
        <bgColor theme="6" tint="0.79995099999999997"/>
      </patternFill>
    </fill>
    <fill>
      <patternFill patternType="solid">
        <fgColor indexed="47"/>
        <bgColor indexed="4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rgb="FFFFC7CE"/>
        <bgColor rgb="FFFFC7CE"/>
      </patternFill>
    </fill>
    <fill>
      <patternFill patternType="solid">
        <fgColor theme="6" tint="0.39994499999999999"/>
        <bgColor theme="6" tint="0.39994499999999999"/>
      </patternFill>
    </fill>
    <fill>
      <patternFill patternType="solid">
        <fgColor indexed="26"/>
        <bgColor indexed="26"/>
      </patternFill>
    </fill>
    <fill>
      <patternFill patternType="solid">
        <fgColor theme="5" tint="0.39994499999999999"/>
        <bgColor theme="5" tint="0.39994499999999999"/>
      </patternFill>
    </fill>
    <fill>
      <patternFill patternType="solid">
        <fgColor theme="4" tint="0.39994499999999999"/>
        <bgColor theme="4" tint="0.39994499999999999"/>
      </patternFill>
    </fill>
    <fill>
      <patternFill patternType="solid">
        <fgColor theme="7" tint="0.39994499999999999"/>
        <bgColor theme="7" tint="0.399944999999999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5099999999997"/>
        <bgColor theme="9" tint="0.79995099999999997"/>
      </patternFill>
    </fill>
    <fill>
      <patternFill patternType="solid">
        <fgColor theme="5" tint="0"/>
        <bgColor theme="5" tint="0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5099999999997"/>
        <bgColor theme="8" tint="0.79995099999999997"/>
      </patternFill>
    </fill>
    <fill>
      <patternFill patternType="solid">
        <fgColor theme="4" tint="0"/>
        <bgColor theme="4" tint="0"/>
      </patternFill>
    </fill>
    <fill>
      <patternFill patternType="solid">
        <fgColor theme="4" tint="0.79995099999999997"/>
        <bgColor theme="4" tint="0.799950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5" tint="0.79995099999999997"/>
        <bgColor theme="5" tint="0.799950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6" tint="0"/>
        <bgColor theme="6" tint="0"/>
      </patternFill>
    </fill>
    <fill>
      <patternFill patternType="solid">
        <fgColor theme="7" tint="0"/>
        <bgColor theme="7" tint="0"/>
      </patternFill>
    </fill>
    <fill>
      <patternFill patternType="solid">
        <fgColor theme="7" tint="0.79995099999999997"/>
        <bgColor theme="7" tint="0.799950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8" tint="0"/>
        <bgColor theme="8" tint="0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4499999999999"/>
        <bgColor theme="8" tint="0.39994499999999999"/>
      </patternFill>
    </fill>
    <fill>
      <patternFill patternType="solid">
        <fgColor theme="9" tint="0"/>
        <bgColor theme="9" tint="0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4499999999999"/>
        <bgColor theme="9" tint="0.39994499999999999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"/>
      </bottom>
      <diagonal style="none"/>
    </border>
    <border>
      <left style="none"/>
      <right style="none"/>
      <top style="none"/>
      <bottom style="medium">
        <color theme="4" tint="0.49998500000000001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</borders>
  <cellStyleXfs count="57">
    <xf fontId="0" fillId="0" borderId="0" numFmtId="0" applyNumberFormat="1" applyFont="1" applyFill="1" applyBorder="1">
      <alignment vertical="top"/>
    </xf>
    <xf fontId="1" fillId="0" borderId="0" numFmtId="160" applyNumberFormat="1" applyFont="1" applyFill="1" applyBorder="1">
      <alignment vertical="center"/>
    </xf>
    <xf fontId="2" fillId="2" borderId="0" numFmtId="0" applyNumberFormat="1" applyFont="1" applyFill="1" applyBorder="1">
      <alignment vertical="center"/>
    </xf>
    <xf fontId="3" fillId="3" borderId="1" numFmtId="0" applyNumberFormat="1" applyFont="1" applyFill="1" applyBorder="1">
      <alignment vertical="center"/>
    </xf>
    <xf fontId="1" fillId="0" borderId="0" numFmtId="161" applyNumberFormat="1" applyFont="1" applyFill="1" applyBorder="1">
      <alignment vertical="center"/>
    </xf>
    <xf fontId="1" fillId="0" borderId="0" numFmtId="162" applyNumberFormat="1" applyFont="1" applyFill="1" applyBorder="1">
      <alignment vertical="center"/>
    </xf>
    <xf fontId="4" fillId="0" borderId="2" numFmtId="163" applyNumberFormat="1" applyFont="1" applyFill="1" applyBorder="1">
      <alignment horizontal="right" vertical="center"/>
    </xf>
    <xf fontId="2" fillId="4" borderId="0" numFmtId="0" applyNumberFormat="1" applyFont="1" applyFill="1" applyBorder="1">
      <alignment vertical="center"/>
    </xf>
    <xf fontId="5" fillId="5" borderId="0" numFmtId="0" applyNumberFormat="1" applyFont="1" applyFill="1" applyBorder="1">
      <alignment vertical="center"/>
    </xf>
    <xf fontId="1" fillId="0" borderId="0" numFmtId="164" applyNumberFormat="1" applyFont="1" applyFill="1" applyBorder="1">
      <alignment vertical="center"/>
    </xf>
    <xf fontId="6" fillId="6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1" fillId="0" borderId="0" numFmtId="9" applyNumberFormat="1" applyFont="1" applyFill="1" applyBorder="1">
      <alignment vertical="center"/>
    </xf>
    <xf fontId="4" fillId="0" borderId="2" numFmtId="165" applyNumberFormat="1" applyFont="1" applyFill="1" applyBorder="1">
      <alignment horizontal="right" vertical="center"/>
    </xf>
    <xf fontId="8" fillId="0" borderId="0" numFmtId="0" applyNumberFormat="1" applyFont="1" applyFill="1" applyBorder="1">
      <alignment vertical="center"/>
    </xf>
    <xf fontId="1" fillId="7" borderId="3" numFmtId="0" applyNumberFormat="1" applyFont="1" applyFill="1" applyBorder="1">
      <alignment vertical="center"/>
    </xf>
    <xf fontId="6" fillId="8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1" fillId="0" borderId="0" numFmtId="0" applyNumberFormat="1" applyFont="1" applyFill="1" applyBorder="1">
      <alignment vertical="center"/>
    </xf>
    <xf fontId="12" fillId="0" borderId="0" numFmtId="0" applyNumberFormat="1" applyFont="1" applyFill="1" applyBorder="1">
      <alignment vertical="center"/>
    </xf>
    <xf fontId="13" fillId="0" borderId="4" numFmtId="0" applyNumberFormat="1" applyFont="1" applyFill="1" applyBorder="1">
      <alignment vertical="center"/>
    </xf>
    <xf fontId="14" fillId="0" borderId="4" numFmtId="0" applyNumberFormat="1" applyFont="1" applyFill="1" applyBorder="1">
      <alignment vertical="center"/>
    </xf>
    <xf fontId="6" fillId="9" borderId="0" numFmtId="0" applyNumberFormat="1" applyFont="1" applyFill="1" applyBorder="1">
      <alignment vertical="center"/>
    </xf>
    <xf fontId="9" fillId="0" borderId="5" numFmtId="0" applyNumberFormat="1" applyFont="1" applyFill="1" applyBorder="1">
      <alignment vertical="center"/>
    </xf>
    <xf fontId="6" fillId="10" borderId="0" numFmtId="0" applyNumberFormat="1" applyFont="1" applyFill="1" applyBorder="1">
      <alignment vertical="center"/>
    </xf>
    <xf fontId="15" fillId="11" borderId="6" numFmtId="0" applyNumberFormat="1" applyFont="1" applyFill="1" applyBorder="1">
      <alignment vertical="center"/>
    </xf>
    <xf fontId="16" fillId="11" borderId="1" numFmtId="0" applyNumberFormat="1" applyFont="1" applyFill="1" applyBorder="1">
      <alignment vertical="center"/>
    </xf>
    <xf fontId="17" fillId="12" borderId="7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6" fillId="14" borderId="0" numFmtId="0" applyNumberFormat="1" applyFont="1" applyFill="1" applyBorder="1">
      <alignment vertical="center"/>
    </xf>
    <xf fontId="18" fillId="0" borderId="8" numFmtId="0" applyNumberFormat="1" applyFont="1" applyFill="1" applyBorder="1">
      <alignment vertical="center"/>
    </xf>
    <xf fontId="19" fillId="0" borderId="9" numFmtId="0" applyNumberFormat="1" applyFont="1" applyFill="1" applyBorder="1">
      <alignment vertical="center"/>
    </xf>
    <xf fontId="20" fillId="15" borderId="0" numFmtId="0" applyNumberFormat="1" applyFont="1" applyFill="1" applyBorder="1">
      <alignment vertical="center"/>
    </xf>
    <xf fontId="21" fillId="16" borderId="0" numFmtId="0" applyNumberFormat="1" applyFont="1" applyFill="1" applyBorder="1">
      <alignment vertical="center"/>
    </xf>
    <xf fontId="4" fillId="0" borderId="2" numFmtId="10" applyNumberFormat="1" applyFont="1" applyFill="1" applyBorder="1">
      <alignment horizontal="right" vertical="center"/>
    </xf>
    <xf fontId="2" fillId="17" borderId="0" numFmtId="0" applyNumberFormat="1" applyFont="1" applyFill="1" applyBorder="1">
      <alignment vertical="center"/>
    </xf>
    <xf fontId="6" fillId="18" borderId="0" numFmtId="0" applyNumberFormat="1" applyFont="1" applyFill="1" applyBorder="1">
      <alignment vertical="center"/>
    </xf>
    <xf fontId="2" fillId="19" borderId="0" numFmtId="0" applyNumberFormat="1" applyFont="1" applyFill="1" applyBorder="1">
      <alignment vertical="center"/>
    </xf>
    <xf fontId="2" fillId="20" borderId="0" numFmtId="0" applyNumberFormat="1" applyFont="1" applyFill="1" applyBorder="1">
      <alignment vertical="center"/>
    </xf>
    <xf fontId="2" fillId="21" borderId="0" numFmtId="0" applyNumberFormat="1" applyFont="1" applyFill="1" applyBorder="1">
      <alignment vertical="center"/>
    </xf>
    <xf fontId="2" fillId="22" borderId="0" numFmtId="0" applyNumberFormat="1" applyFont="1" applyFill="1" applyBorder="1">
      <alignment vertical="center"/>
    </xf>
    <xf fontId="6" fillId="23" borderId="0" numFmtId="0" applyNumberFormat="1" applyFont="1" applyFill="1" applyBorder="1">
      <alignment vertical="center"/>
    </xf>
    <xf fontId="6" fillId="24" borderId="0" numFmtId="0" applyNumberFormat="1" applyFont="1" applyFill="1" applyBorder="1">
      <alignment vertical="center"/>
    </xf>
    <xf fontId="2" fillId="25" borderId="0" numFmtId="0" applyNumberFormat="1" applyFont="1" applyFill="1" applyBorder="1">
      <alignment vertical="center"/>
    </xf>
    <xf fontId="2" fillId="26" borderId="0" numFmtId="0" applyNumberFormat="1" applyFont="1" applyFill="1" applyBorder="1">
      <alignment vertical="center"/>
    </xf>
    <xf fontId="6" fillId="27" borderId="0" numFmtId="0" applyNumberFormat="1" applyFont="1" applyFill="1" applyBorder="1">
      <alignment vertical="center"/>
    </xf>
    <xf fontId="2" fillId="28" borderId="0" numFmtId="0" applyNumberFormat="1" applyFont="1" applyFill="1" applyBorder="1">
      <alignment vertical="center"/>
    </xf>
    <xf fontId="6" fillId="29" borderId="0" numFmtId="0" applyNumberFormat="1" applyFont="1" applyFill="1" applyBorder="1">
      <alignment vertical="center"/>
    </xf>
    <xf fontId="6" fillId="30" borderId="0" numFmtId="0" applyNumberFormat="1" applyFont="1" applyFill="1" applyBorder="1">
      <alignment vertical="center"/>
    </xf>
    <xf fontId="2" fillId="31" borderId="0" numFmtId="0" applyNumberFormat="1" applyFont="1" applyFill="1" applyBorder="1">
      <alignment vertical="center"/>
    </xf>
    <xf fontId="6" fillId="32" borderId="0" numFmtId="0" applyNumberFormat="1" applyFont="1" applyFill="1" applyBorder="1">
      <alignment vertical="center"/>
    </xf>
    <xf fontId="4" fillId="0" borderId="2" numFmtId="166" applyNumberFormat="1" applyFont="1" applyFill="1" applyBorder="1">
      <alignment horizontal="right" vertical="center"/>
    </xf>
    <xf fontId="4" fillId="0" borderId="2" numFmtId="49" applyNumberFormat="1" applyFont="1" applyFill="1" applyBorder="1">
      <alignment horizontal="left" vertical="center" wrapText="1"/>
    </xf>
    <xf fontId="4" fillId="0" borderId="2" numFmtId="166" applyNumberFormat="1" applyFont="1" applyFill="1" applyBorder="1">
      <alignment horizontal="right" vertical="center"/>
    </xf>
    <xf fontId="4" fillId="0" borderId="2" numFmtId="167" applyNumberFormat="1" applyFont="1" applyFill="1" applyBorder="1">
      <alignment horizontal="right" vertical="center"/>
    </xf>
    <xf fontId="4" fillId="0" borderId="2" numFmtId="168" applyNumberFormat="1" applyFont="1" applyFill="1" applyBorder="1">
      <alignment horizontal="right" vertical="center"/>
    </xf>
  </cellStyleXfs>
  <cellXfs count="154">
    <xf fontId="0" fillId="0" borderId="0" numFmtId="0" xfId="0" applyAlignment="1">
      <alignment vertical="top"/>
    </xf>
    <xf fontId="22" fillId="0" borderId="0" numFmtId="49" xfId="54" applyNumberFormat="1" applyFont="1" applyAlignment="1">
      <alignment horizontal="left" vertical="center" wrapText="1"/>
    </xf>
    <xf fontId="22" fillId="0" borderId="0" numFmtId="49" xfId="54" applyNumberFormat="1" applyFont="1" applyAlignment="1">
      <alignment horizontal="right" vertical="center" wrapText="1"/>
    </xf>
    <xf fontId="23" fillId="0" borderId="0" numFmtId="49" xfId="0" applyNumberFormat="1" applyFont="1" applyAlignment="1">
      <alignment horizontal="center" vertical="center" wrapText="1"/>
    </xf>
    <xf fontId="22" fillId="0" borderId="2" numFmtId="49" xfId="54" applyNumberFormat="1" applyFont="1" applyBorder="1" applyAlignment="1">
      <alignment horizontal="left" vertical="center" wrapText="1"/>
    </xf>
    <xf fontId="22" fillId="0" borderId="2" numFmtId="49" xfId="54" applyNumberFormat="1" applyFont="1" applyBorder="1" applyAlignment="1">
      <alignment horizontal="center" vertical="center" wrapText="1"/>
    </xf>
    <xf fontId="22" fillId="0" borderId="2" numFmtId="49" xfId="54" applyNumberFormat="1" applyFont="1" applyBorder="1" applyAlignment="1">
      <alignment horizontal="right" vertical="center" wrapText="1"/>
    </xf>
    <xf fontId="22" fillId="0" borderId="2" numFmtId="166" xfId="55" applyNumberFormat="1" applyFont="1" applyBorder="1" applyAlignment="1">
      <alignment horizontal="right" vertical="center"/>
    </xf>
    <xf fontId="24" fillId="0" borderId="0" numFmtId="0" xfId="0" applyFont="1" applyAlignment="1">
      <alignment vertical="center"/>
    </xf>
    <xf fontId="4" fillId="0" borderId="0" numFmtId="0" xfId="0" applyFont="1" applyAlignment="1" applyProtection="1">
      <alignment vertical="top"/>
      <protection locked="0"/>
    </xf>
    <xf fontId="25" fillId="0" borderId="0" numFmtId="0" xfId="0" applyFont="1" applyAlignment="1">
      <alignment vertical="top"/>
    </xf>
    <xf fontId="25" fillId="0" borderId="0" numFmtId="0" xfId="0" applyFont="1" applyAlignment="1">
      <alignment horizontal="right" vertical="center"/>
    </xf>
    <xf fontId="23" fillId="0" borderId="0" numFmtId="0" xfId="0" applyFont="1" applyAlignment="1">
      <alignment horizontal="center" vertical="center"/>
    </xf>
    <xf fontId="24" fillId="0" borderId="0" numFmtId="0" xfId="0" applyFont="1" applyAlignment="1">
      <alignment horizontal="left" vertical="center"/>
    </xf>
    <xf fontId="25" fillId="0" borderId="0" numFmtId="0" xfId="0" applyFont="1" applyAlignment="1">
      <alignment vertical="center"/>
    </xf>
    <xf fontId="24" fillId="0" borderId="10" numFmtId="0" xfId="0" applyFont="1" applyBorder="1" applyAlignment="1">
      <alignment horizontal="center" vertical="center" wrapText="1"/>
    </xf>
    <xf fontId="24" fillId="0" borderId="11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/>
    </xf>
    <xf fontId="24" fillId="0" borderId="13" numFmtId="0" xfId="0" applyFont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24" fillId="0" borderId="15" numFmtId="0" xfId="0" applyFont="1" applyBorder="1" applyAlignment="1">
      <alignment horizontal="center" vertical="center"/>
    </xf>
    <xf fontId="24" fillId="0" borderId="14" numFmtId="0" xfId="0" applyFont="1" applyBorder="1" applyAlignment="1">
      <alignment horizontal="center" vertical="center"/>
    </xf>
    <xf fontId="24" fillId="0" borderId="2" numFmtId="0" xfId="0" applyFont="1" applyBorder="1" applyAlignment="1">
      <alignment horizontal="center" vertical="center"/>
    </xf>
    <xf fontId="24" fillId="0" borderId="2" numFmtId="0" xfId="0" applyFont="1" applyBorder="1" applyAlignment="1" applyProtection="1">
      <alignment horizontal="center" vertical="center" wrapText="1"/>
      <protection locked="0"/>
    </xf>
    <xf fontId="24" fillId="0" borderId="10" numFmtId="0" xfId="0" applyFont="1" applyBorder="1" applyAlignment="1" applyProtection="1">
      <alignment horizontal="center" vertical="center" wrapText="1"/>
      <protection locked="0"/>
    </xf>
    <xf fontId="24" fillId="0" borderId="2" numFmtId="0" xfId="0" applyFont="1" applyBorder="1" applyAlignment="1" applyProtection="1">
      <alignment horizontal="center" vertical="center"/>
      <protection locked="0"/>
    </xf>
    <xf fontId="4" fillId="0" borderId="2" numFmtId="0" xfId="0" applyFont="1" applyBorder="1" applyAlignment="1">
      <alignment vertical="center" wrapText="1"/>
    </xf>
    <xf fontId="4" fillId="0" borderId="2" numFmtId="166" xfId="55" applyNumberFormat="1" applyFont="1" applyBorder="1" applyAlignment="1" applyProtection="1">
      <alignment horizontal="right" vertical="center"/>
      <protection locked="0"/>
    </xf>
    <xf fontId="24" fillId="0" borderId="11" numFmtId="0" xfId="0" applyFont="1" applyBorder="1" applyAlignment="1">
      <alignment horizontal="center" vertical="center"/>
    </xf>
    <xf fontId="24" fillId="0" borderId="13" numFmtId="0" xfId="0" applyFont="1" applyBorder="1" applyAlignment="1">
      <alignment vertical="center"/>
    </xf>
    <xf fontId="4" fillId="0" borderId="2" numFmtId="166" xfId="0" applyNumberFormat="1" applyFont="1" applyBorder="1" applyAlignment="1" applyProtection="1">
      <alignment horizontal="right" vertical="center"/>
      <protection locked="0"/>
    </xf>
    <xf fontId="22" fillId="0" borderId="0" numFmtId="0" xfId="54" applyFont="1" applyAlignment="1">
      <alignment horizontal="left" vertical="center"/>
    </xf>
    <xf fontId="22" fillId="0" borderId="0" numFmtId="0" xfId="0" applyFont="1" applyAlignment="1">
      <alignment horizontal="right" vertical="center"/>
    </xf>
    <xf fontId="23" fillId="0" borderId="0" numFmtId="0" xfId="54" applyFont="1" applyAlignment="1">
      <alignment horizontal="center" vertical="center"/>
    </xf>
    <xf fontId="22" fillId="0" borderId="2" numFmtId="0" xfId="54" applyFont="1" applyBorder="1" applyAlignment="1">
      <alignment horizontal="center" vertical="center" wrapText="1"/>
    </xf>
    <xf fontId="22" fillId="0" borderId="2" numFmtId="0" xfId="0" applyFont="1" applyBorder="1" applyAlignment="1">
      <alignment horizontal="center" vertical="center"/>
    </xf>
    <xf fontId="22" fillId="0" borderId="2" numFmtId="0" xfId="54" applyFont="1" applyBorder="1" applyAlignment="1">
      <alignment horizontal="left" vertical="center" wrapText="1"/>
    </xf>
    <xf fontId="22" fillId="0" borderId="2" numFmtId="0" xfId="54" applyFont="1" applyBorder="1" applyAlignment="1">
      <alignment horizontal="left" indent="1" vertical="center" wrapText="1"/>
    </xf>
    <xf fontId="22" fillId="0" borderId="2" numFmtId="0" xfId="54" applyFont="1" applyBorder="1" applyAlignment="1">
      <alignment horizontal="left" indent="2" vertical="center" wrapText="1"/>
    </xf>
    <xf fontId="26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 vertical="center"/>
    </xf>
    <xf fontId="25" fillId="0" borderId="0" numFmtId="0" xfId="0" applyFont="1" applyAlignment="1">
      <alignment horizontal="right"/>
    </xf>
    <xf fontId="24" fillId="0" borderId="13" numFmtId="0" xfId="0" applyFont="1" applyBorder="1" applyAlignment="1">
      <alignment horizontal="center" vertical="center"/>
    </xf>
    <xf fontId="24" fillId="0" borderId="10" numFmtId="0" xfId="0" applyFont="1" applyBorder="1" applyAlignment="1">
      <alignment horizontal="center" vertical="center"/>
    </xf>
    <xf fontId="24" fillId="0" borderId="15" numFmtId="0" xfId="0" applyFont="1" applyBorder="1" applyAlignment="1">
      <alignment horizontal="center" vertical="center" wrapText="1"/>
    </xf>
    <xf fontId="24" fillId="0" borderId="2" numFmtId="0" xfId="0" applyFont="1" applyBorder="1" applyAlignment="1">
      <alignment vertical="center"/>
    </xf>
    <xf fontId="24" fillId="0" borderId="2" numFmtId="0" xfId="0" applyFont="1" applyBorder="1" applyAlignment="1">
      <alignment horizontal="left" vertical="center"/>
    </xf>
    <xf fontId="24" fillId="0" borderId="2" numFmtId="0" xfId="0" applyFont="1" applyBorder="1" applyAlignment="1" applyProtection="1">
      <alignment vertical="center"/>
      <protection locked="0"/>
    </xf>
    <xf fontId="25" fillId="0" borderId="15" numFmtId="0" xfId="0" applyFont="1" applyBorder="1" applyAlignment="1">
      <alignment vertical="center"/>
    </xf>
    <xf fontId="28" fillId="0" borderId="2" numFmtId="0" xfId="0" applyFont="1" applyBorder="1" applyAlignment="1">
      <alignment horizontal="center" vertical="center"/>
    </xf>
    <xf fontId="29" fillId="0" borderId="0" numFmtId="49" xfId="54" applyNumberFormat="1" applyFont="1" applyAlignment="1">
      <alignment horizontal="left" vertical="center" wrapText="1"/>
    </xf>
    <xf fontId="29" fillId="0" borderId="0" numFmtId="49" xfId="54" applyNumberFormat="1" applyFont="1" applyAlignment="1">
      <alignment horizontal="right" vertical="center" wrapText="1"/>
    </xf>
    <xf fontId="30" fillId="0" borderId="0" numFmtId="49" xfId="0" applyNumberFormat="1" applyFont="1" applyAlignment="1">
      <alignment horizontal="center" vertical="center" wrapText="1"/>
    </xf>
    <xf fontId="31" fillId="0" borderId="0" numFmtId="49" xfId="0" applyNumberFormat="1" applyFont="1" applyAlignment="1">
      <alignment horizontal="left" vertical="center" wrapText="1"/>
    </xf>
    <xf fontId="32" fillId="0" borderId="2" numFmtId="49" xfId="54" applyNumberFormat="1" applyFont="1" applyBorder="1" applyAlignment="1">
      <alignment horizontal="center" vertical="center" wrapText="1"/>
    </xf>
    <xf fontId="32" fillId="0" borderId="2" numFmtId="49" xfId="54" applyNumberFormat="1" applyFont="1" applyBorder="1" applyAlignment="1">
      <alignment horizontal="left" vertical="center" wrapText="1"/>
    </xf>
    <xf fontId="32" fillId="0" borderId="2" numFmtId="166" xfId="55" applyNumberFormat="1" applyFont="1" applyBorder="1" applyAlignment="1">
      <alignment horizontal="right" vertical="center"/>
    </xf>
    <xf fontId="32" fillId="0" borderId="2" numFmtId="49" xfId="54" applyNumberFormat="1" applyFont="1" applyBorder="1" applyAlignment="1">
      <alignment horizontal="left" indent="1" vertical="center" wrapText="1"/>
    </xf>
    <xf fontId="32" fillId="0" borderId="2" numFmtId="49" xfId="54" applyNumberFormat="1" applyFont="1" applyBorder="1" applyAlignment="1">
      <alignment horizontal="left" indent="2" vertical="center" wrapText="1"/>
    </xf>
    <xf fontId="25" fillId="0" borderId="0" numFmtId="0" xfId="0" applyFont="1" applyAlignment="1">
      <alignment horizontal="center" wrapText="1"/>
    </xf>
    <xf fontId="25" fillId="0" borderId="0" numFmtId="0" xfId="0" applyFont="1" applyAlignment="1">
      <alignment wrapText="1"/>
    </xf>
    <xf fontId="25" fillId="0" borderId="0" numFmtId="0" xfId="0" applyFont="1" applyAlignment="1">
      <alignment horizontal="right" wrapText="1"/>
    </xf>
    <xf fontId="33" fillId="0" borderId="0" numFmtId="0" xfId="0" applyFont="1" applyAlignment="1">
      <alignment horizontal="center" vertical="center" wrapText="1"/>
    </xf>
    <xf fontId="24" fillId="0" borderId="0" numFmtId="0" xfId="0" applyFont="1" applyAlignment="1">
      <alignment horizontal="left" wrapText="1"/>
    </xf>
    <xf fontId="25" fillId="0" borderId="0" numFmtId="0" xfId="0" applyFont="1"/>
    <xf fontId="34" fillId="0" borderId="2" numFmtId="0" xfId="0" applyFont="1" applyBorder="1" applyAlignment="1">
      <alignment horizontal="center" vertical="center" wrapText="1"/>
    </xf>
    <xf fontId="34" fillId="0" borderId="11" numFmtId="0" xfId="0" applyFont="1" applyBorder="1" applyAlignment="1">
      <alignment horizontal="center" vertical="center" wrapText="1"/>
    </xf>
    <xf fontId="34" fillId="0" borderId="2" numFmtId="4" xfId="0" applyNumberFormat="1" applyFont="1" applyBorder="1" applyAlignment="1">
      <alignment vertical="center"/>
    </xf>
    <xf fontId="34" fillId="0" borderId="11" numFmtId="4" xfId="0" applyNumberFormat="1" applyFont="1" applyBorder="1" applyAlignment="1">
      <alignment vertical="center"/>
    </xf>
    <xf fontId="31" fillId="0" borderId="0" numFmtId="0" xfId="0" applyFont="1" applyAlignment="1">
      <alignment vertical="top"/>
    </xf>
    <xf fontId="31" fillId="0" borderId="0" numFmtId="0" xfId="0" applyFont="1" applyAlignment="1">
      <alignment horizontal="right" vertical="center"/>
    </xf>
    <xf fontId="30" fillId="0" borderId="0" numFmtId="0" xfId="0" applyFont="1" applyAlignment="1">
      <alignment horizontal="center" vertical="center"/>
    </xf>
    <xf fontId="31" fillId="0" borderId="2" numFmtId="0" xfId="0" applyFont="1" applyBorder="1" applyAlignment="1">
      <alignment horizontal="center" vertical="center" wrapText="1"/>
    </xf>
    <xf fontId="31" fillId="0" borderId="2" numFmtId="0" xfId="0" applyFont="1" applyBorder="1" applyAlignment="1">
      <alignment horizontal="center" vertical="center"/>
    </xf>
    <xf fontId="29" fillId="0" borderId="0" numFmtId="49" xfId="0" applyNumberFormat="1" applyFont="1" applyAlignment="1">
      <alignment horizontal="right" vertical="center" wrapText="1"/>
    </xf>
    <xf fontId="30" fillId="0" borderId="0" numFmtId="49" xfId="54" applyNumberFormat="1" applyFont="1" applyAlignment="1">
      <alignment horizontal="center" vertical="center" wrapText="1"/>
    </xf>
    <xf fontId="29" fillId="0" borderId="0" numFmtId="49" xfId="0" applyNumberFormat="1" applyFont="1" applyAlignment="1">
      <alignment horizontal="left" vertical="center" wrapText="1"/>
    </xf>
    <xf fontId="29" fillId="0" borderId="0" numFmtId="49" xfId="0" applyNumberFormat="1" applyFont="1" applyAlignment="1">
      <alignment horizontal="center" vertical="center" wrapText="1"/>
    </xf>
    <xf fontId="29" fillId="0" borderId="2" numFmtId="49" xfId="0" applyNumberFormat="1" applyFont="1" applyBorder="1" applyAlignment="1">
      <alignment horizontal="center" vertical="center" wrapText="1"/>
    </xf>
    <xf fontId="29" fillId="0" borderId="2" numFmtId="49" xfId="54" applyNumberFormat="1" applyFont="1" applyBorder="1" applyAlignment="1">
      <alignment horizontal="center" vertical="center" wrapText="1"/>
    </xf>
    <xf fontId="29" fillId="0" borderId="2" numFmtId="49" xfId="54" applyNumberFormat="1" applyFont="1" applyBorder="1" applyAlignment="1">
      <alignment horizontal="left" vertical="center" wrapText="1"/>
    </xf>
    <xf fontId="35" fillId="0" borderId="0" numFmtId="0" xfId="0" applyFont="1" applyAlignment="1" applyProtection="1">
      <alignment horizontal="right"/>
      <protection locked="0"/>
    </xf>
    <xf fontId="35" fillId="0" borderId="0" numFmtId="49" xfId="0" applyNumberFormat="1" applyFont="1" applyProtection="1">
      <protection locked="0"/>
    </xf>
    <xf fontId="22" fillId="0" borderId="0" numFmtId="0" xfId="0" applyFont="1" applyAlignment="1">
      <alignment horizontal="right"/>
    </xf>
    <xf fontId="36" fillId="0" borderId="0" numFmtId="0" xfId="0" applyFont="1" applyAlignment="1" applyProtection="1">
      <alignment horizontal="center" vertical="center" wrapText="1"/>
      <protection locked="0"/>
    </xf>
    <xf fontId="36" fillId="0" borderId="0" numFmtId="0" xfId="0" applyFont="1" applyAlignment="1" applyProtection="1">
      <alignment horizontal="center" vertical="center"/>
      <protection locked="0"/>
    </xf>
    <xf fontId="36" fillId="0" borderId="0" numFmtId="0" xfId="0" applyFont="1" applyAlignment="1">
      <alignment horizontal="center" vertical="center"/>
    </xf>
    <xf fontId="37" fillId="0" borderId="0" numFmtId="0" xfId="0" applyFont="1" applyAlignment="1" applyProtection="1">
      <alignment horizontal="left" vertical="center"/>
      <protection locked="0"/>
    </xf>
    <xf fontId="38" fillId="0" borderId="0" numFmtId="0" xfId="0" applyFont="1" applyAlignment="1" applyProtection="1">
      <alignment horizontal="right"/>
      <protection locked="0"/>
    </xf>
    <xf fontId="24" fillId="0" borderId="2" numFmtId="49" xfId="0" applyNumberFormat="1" applyFont="1" applyBorder="1" applyAlignment="1" applyProtection="1">
      <alignment horizontal="center" vertical="center" wrapText="1"/>
      <protection locked="0"/>
    </xf>
    <xf fontId="24" fillId="0" borderId="2" numFmtId="49" xfId="0" applyNumberFormat="1" applyFont="1" applyBorder="1" applyAlignment="1" applyProtection="1">
      <alignment horizontal="center" vertical="center"/>
      <protection locked="0"/>
    </xf>
    <xf fontId="22" fillId="0" borderId="2" numFmtId="4" xfId="0" applyNumberFormat="1" applyFont="1" applyBorder="1" applyAlignment="1" applyProtection="1">
      <alignment horizontal="right" vertical="center"/>
      <protection locked="0"/>
    </xf>
    <xf fontId="22" fillId="0" borderId="2" numFmtId="4" xfId="0" applyNumberFormat="1" applyFont="1" applyBorder="1" applyAlignment="1" applyProtection="1">
      <alignment horizontal="right" vertical="center" wrapText="1"/>
      <protection locked="0"/>
    </xf>
    <xf fontId="22" fillId="0" borderId="2" numFmtId="0" xfId="0" applyFont="1" applyBorder="1" applyAlignment="1" applyProtection="1">
      <alignment horizontal="left" vertical="center" wrapText="1"/>
      <protection locked="0"/>
    </xf>
    <xf fontId="25" fillId="0" borderId="2" numFmtId="0" xfId="0" applyFont="1" applyBorder="1" applyAlignment="1" applyProtection="1">
      <alignment horizontal="center" vertical="center"/>
      <protection locked="0"/>
    </xf>
    <xf fontId="24" fillId="0" borderId="0" numFmtId="0" xfId="0" applyFont="1" applyAlignment="1">
      <alignment vertical="top"/>
    </xf>
    <xf fontId="0" fillId="0" borderId="0" numFmtId="0" xfId="0" applyAlignment="1">
      <alignment vertical="top"/>
    </xf>
    <xf fontId="22" fillId="0" borderId="0" numFmtId="0" xfId="0" applyFont="1" applyAlignment="1" applyProtection="1">
      <alignment horizontal="right" vertical="center"/>
      <protection locked="0"/>
    </xf>
    <xf fontId="39" fillId="0" borderId="0" numFmtId="0" xfId="0" applyFont="1" applyAlignment="1">
      <alignment horizontal="center" vertical="center" wrapText="1"/>
    </xf>
    <xf fontId="23" fillId="0" borderId="0" numFmtId="0" xfId="0" applyFont="1" applyAlignment="1" applyProtection="1">
      <alignment horizontal="center" vertical="center"/>
      <protection locked="0"/>
    </xf>
    <xf fontId="22" fillId="0" borderId="0" numFmtId="0" xfId="0" applyFont="1" applyAlignment="1">
      <alignment horizontal="left" vertical="center"/>
    </xf>
    <xf fontId="24" fillId="0" borderId="0" numFmtId="0" xfId="0" applyFont="1"/>
    <xf fontId="22" fillId="0" borderId="0" numFmtId="0" xfId="0" applyFont="1" applyAlignment="1" applyProtection="1">
      <alignment horizontal="right"/>
      <protection locked="0"/>
    </xf>
    <xf fontId="24" fillId="0" borderId="16" numFmtId="0" xfId="0" applyFont="1" applyBorder="1" applyAlignment="1">
      <alignment horizontal="center" vertical="center" wrapText="1"/>
    </xf>
    <xf fontId="24" fillId="0" borderId="12" numFmtId="0" xfId="0" applyFont="1" applyBorder="1" applyAlignment="1" applyProtection="1">
      <alignment horizontal="center" vertical="center" wrapText="1"/>
      <protection locked="0"/>
    </xf>
    <xf fontId="24" fillId="0" borderId="12" numFmtId="0" xfId="0" applyFont="1" applyBorder="1" applyAlignment="1" applyProtection="1">
      <alignment horizontal="center" vertical="center"/>
      <protection locked="0"/>
    </xf>
    <xf fontId="24" fillId="0" borderId="17" numFmtId="0" xfId="0" applyFont="1" applyBorder="1" applyAlignment="1">
      <alignment horizontal="center" vertical="center" wrapText="1"/>
    </xf>
    <xf fontId="24" fillId="0" borderId="17" numFmtId="0" xfId="0" applyFont="1" applyBorder="1" applyAlignment="1" applyProtection="1">
      <alignment horizontal="center" vertical="center" wrapText="1"/>
      <protection locked="0"/>
    </xf>
    <xf fontId="24" fillId="0" borderId="18" numFmtId="0" xfId="0" applyFont="1" applyBorder="1" applyAlignment="1">
      <alignment horizontal="center" vertical="center" wrapText="1"/>
    </xf>
    <xf fontId="24" fillId="0" borderId="18" numFmtId="0" xfId="0" applyFont="1" applyBorder="1" applyAlignment="1" applyProtection="1">
      <alignment horizontal="center" vertical="center"/>
      <protection locked="0"/>
    </xf>
    <xf fontId="24" fillId="0" borderId="18" numFmtId="0" xfId="0" applyFont="1" applyBorder="1" applyAlignment="1" applyProtection="1">
      <alignment horizontal="center" vertical="center" wrapText="1"/>
      <protection locked="0"/>
    </xf>
    <xf fontId="24" fillId="0" borderId="19" numFmtId="0" xfId="0" applyFont="1" applyBorder="1" applyAlignment="1">
      <alignment horizontal="center" vertical="center" wrapText="1"/>
    </xf>
    <xf fontId="24" fillId="0" borderId="19" numFmtId="0" xfId="0" applyFont="1" applyBorder="1" applyAlignment="1" applyProtection="1">
      <alignment horizontal="center" vertical="center" wrapText="1"/>
      <protection locked="0"/>
    </xf>
    <xf fontId="24" fillId="0" borderId="19" numFmtId="0" xfId="0" applyFont="1" applyBorder="1" applyAlignment="1">
      <alignment horizontal="center" vertical="center"/>
    </xf>
    <xf fontId="24" fillId="0" borderId="19" numFmtId="0" xfId="0" applyFont="1" applyBorder="1" applyAlignment="1" applyProtection="1">
      <alignment horizontal="center" vertical="center"/>
      <protection locked="0"/>
    </xf>
    <xf fontId="22" fillId="0" borderId="15" numFmtId="0" xfId="0" applyFont="1" applyBorder="1" applyAlignment="1">
      <alignment horizontal="left" vertical="center" wrapText="1"/>
    </xf>
    <xf fontId="22" fillId="0" borderId="19" numFmtId="0" xfId="0" applyFont="1" applyBorder="1" applyAlignment="1">
      <alignment horizontal="left" vertical="center" wrapText="1"/>
    </xf>
    <xf fontId="22" fillId="0" borderId="19" numFmtId="0" xfId="0" applyFont="1" applyBorder="1" applyAlignment="1">
      <alignment horizontal="left" vertical="center"/>
    </xf>
    <xf fontId="22" fillId="0" borderId="19" numFmtId="0" xfId="0" applyFont="1" applyBorder="1" applyAlignment="1">
      <alignment horizontal="right" vertical="center"/>
    </xf>
    <xf fontId="22" fillId="0" borderId="20" numFmtId="0" xfId="0" applyFont="1" applyBorder="1" applyAlignment="1">
      <alignment horizontal="center" vertical="center"/>
    </xf>
    <xf fontId="22" fillId="0" borderId="18" numFmtId="0" xfId="0" applyFont="1" applyBorder="1" applyAlignment="1">
      <alignment horizontal="left" vertical="center"/>
    </xf>
    <xf fontId="24" fillId="0" borderId="2" numFmtId="0" xfId="0" applyFont="1" applyBorder="1" applyAlignment="1">
      <alignment vertical="center" wrapText="1"/>
    </xf>
    <xf fontId="24" fillId="0" borderId="12" numFmtId="0" xfId="0" applyFont="1" applyBorder="1" applyAlignment="1">
      <alignment vertical="center"/>
    </xf>
    <xf fontId="22" fillId="0" borderId="0" numFmtId="0" xfId="0" applyFont="1" applyAlignment="1">
      <alignment horizontal="left" vertical="center" wrapText="1"/>
    </xf>
    <xf fontId="24" fillId="0" borderId="0" numFmtId="0" xfId="0" applyFont="1" applyAlignment="1">
      <alignment wrapText="1"/>
    </xf>
    <xf fontId="22" fillId="0" borderId="2" numFmtId="0" xfId="0" applyFont="1" applyBorder="1" applyAlignment="1">
      <alignment horizontal="left" vertical="center" wrapText="1"/>
    </xf>
    <xf fontId="22" fillId="0" borderId="2" numFmtId="0" xfId="0" applyFont="1" applyBorder="1" applyAlignment="1" applyProtection="1">
      <alignment horizontal="center" vertical="center" wrapText="1"/>
      <protection locked="0"/>
    </xf>
    <xf fontId="39" fillId="0" borderId="0" numFmtId="0" xfId="0" applyFont="1" applyAlignment="1">
      <alignment horizontal="center" vertical="center"/>
    </xf>
    <xf fontId="22" fillId="0" borderId="0" numFmtId="0" xfId="0" applyFont="1" applyAlignment="1" applyProtection="1">
      <alignment horizontal="left" vertical="center"/>
      <protection locked="0"/>
    </xf>
    <xf fontId="22" fillId="0" borderId="0" numFmtId="0" xfId="0" applyFont="1" applyAlignment="1" applyProtection="1">
      <alignment vertical="top"/>
      <protection locked="0"/>
    </xf>
    <xf fontId="24" fillId="0" borderId="2" numFmtId="0" xfId="0" applyFont="1" applyBorder="1" applyAlignment="1">
      <alignment horizontal="center" vertical="center" wrapText="1"/>
    </xf>
    <xf fontId="22" fillId="0" borderId="2" numFmtId="0" xfId="0" applyFont="1" applyBorder="1" applyAlignment="1">
      <alignment vertical="center" wrapText="1"/>
    </xf>
    <xf fontId="22" fillId="0" borderId="2" numFmtId="0" xfId="0" applyFont="1" applyBorder="1" applyAlignment="1">
      <alignment horizontal="center" vertical="center" wrapText="1"/>
    </xf>
    <xf fontId="22" fillId="0" borderId="2" numFmtId="0" xfId="0" applyFont="1" applyBorder="1" applyAlignment="1" applyProtection="1">
      <alignment horizontal="center" vertical="center"/>
      <protection locked="0"/>
    </xf>
    <xf fontId="22" fillId="0" borderId="2" numFmtId="0" xfId="0" applyFont="1" applyBorder="1" applyAlignment="1">
      <alignment horizontal="right" vertical="center" wrapText="1"/>
    </xf>
    <xf fontId="22" fillId="0" borderId="2" numFmtId="0" xfId="0" applyFont="1" applyBorder="1" applyAlignment="1">
      <alignment horizontal="right" vertical="center"/>
    </xf>
    <xf fontId="22" fillId="0" borderId="13" numFmtId="0" xfId="0" applyFont="1" applyBorder="1" applyAlignment="1" applyProtection="1">
      <alignment vertical="center" wrapText="1"/>
      <protection locked="0"/>
    </xf>
    <xf fontId="22" fillId="0" borderId="2" numFmtId="0" xfId="0" applyFont="1" applyBorder="1" applyAlignment="1" applyProtection="1">
      <alignment horizontal="right" vertical="center" wrapText="1"/>
      <protection locked="0"/>
    </xf>
    <xf fontId="22" fillId="0" borderId="2" numFmtId="0" xfId="0" applyFont="1" applyBorder="1" applyAlignment="1" applyProtection="1">
      <alignment horizontal="right" vertical="center"/>
      <protection locked="0"/>
    </xf>
    <xf fontId="25" fillId="0" borderId="0" numFmtId="49" xfId="0" applyNumberFormat="1" applyFont="1"/>
    <xf fontId="25" fillId="0" borderId="0" numFmtId="0" xfId="0" applyFont="1" applyAlignment="1" applyProtection="1">
      <alignment horizontal="right" vertical="center"/>
      <protection locked="0"/>
    </xf>
    <xf fontId="25" fillId="0" borderId="0" numFmtId="0" xfId="0" applyFont="1" applyAlignment="1" applyProtection="1">
      <alignment horizontal="right"/>
      <protection locked="0"/>
    </xf>
    <xf fontId="25" fillId="0" borderId="2" numFmtId="0" xfId="0" applyFont="1" applyBorder="1" applyAlignment="1">
      <alignment horizontal="center" vertical="center"/>
    </xf>
    <xf fontId="25" fillId="0" borderId="2" numFmtId="0" xfId="0" applyFont="1" applyBorder="1" applyAlignment="1" applyProtection="1">
      <alignment horizontal="center" vertical="center" wrapText="1"/>
      <protection locked="0"/>
    </xf>
    <xf fontId="22" fillId="0" borderId="2" numFmtId="0" xfId="0" applyFont="1" applyBorder="1" applyAlignment="1">
      <alignment horizontal="left" vertical="center"/>
    </xf>
    <xf fontId="24" fillId="0" borderId="14" numFmtId="0" xfId="0" applyFont="1" applyBorder="1" applyAlignment="1" applyProtection="1">
      <alignment horizontal="center" vertical="center" wrapText="1"/>
      <protection locked="0"/>
    </xf>
    <xf fontId="24" fillId="0" borderId="15" numFmtId="0" xfId="0" applyFont="1" applyBorder="1" applyAlignment="1" applyProtection="1">
      <alignment horizontal="center" vertical="center" wrapText="1"/>
      <protection locked="0"/>
    </xf>
    <xf fontId="25" fillId="0" borderId="2" numFmtId="0" xfId="0" applyFont="1" applyBorder="1" applyAlignment="1">
      <alignment vertical="center" wrapText="1"/>
    </xf>
    <xf fontId="25" fillId="0" borderId="2" numFmtId="0" xfId="0" applyFont="1" applyBorder="1"/>
    <xf fontId="22" fillId="0" borderId="11" numFmtId="0" xfId="0" applyFont="1" applyBorder="1" applyAlignment="1" applyProtection="1">
      <alignment horizontal="center" vertical="center" wrapText="1"/>
      <protection locked="0"/>
    </xf>
    <xf fontId="22" fillId="0" borderId="12" numFmtId="0" xfId="0" applyFont="1" applyBorder="1" applyAlignment="1" applyProtection="1">
      <alignment horizontal="left" vertical="center" wrapText="1"/>
      <protection locked="0"/>
    </xf>
    <xf fontId="22" fillId="0" borderId="13" numFmtId="0" xfId="0" applyFont="1" applyBorder="1" applyAlignment="1" applyProtection="1">
      <alignment horizontal="left" vertical="center" wrapText="1"/>
      <protection locked="0"/>
    </xf>
  </cellXfs>
  <cellStyles count="57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DateTimeStyle" xfId="6"/>
    <cellStyle name="40% - 强调文字颜色 3" xfId="7" builtinId="39"/>
    <cellStyle name="差" xfId="8" builtinId="27"/>
    <cellStyle name="Comma" xfId="9" builtinId="3"/>
    <cellStyle name="60% - 强调文字颜色 3" xfId="10" builtinId="40"/>
    <cellStyle name="Hyperlink" xfId="11" builtinId="8"/>
    <cellStyle name="Percent" xfId="12" builtinId="5"/>
    <cellStyle name="DateStyle" xfId="13"/>
    <cellStyle name="Followed Hyperlink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13" Type="http://schemas.openxmlformats.org/officeDocument/2006/relationships/worksheet" Target="worksheets/sheet13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8" Type="http://schemas.openxmlformats.org/officeDocument/2006/relationships/worksheet" Target="worksheets/sheet8.xml"/><Relationship  Id="rId11" Type="http://schemas.openxmlformats.org/officeDocument/2006/relationships/worksheet" Target="worksheets/sheet11.xml"/><Relationship  Id="rId14" Type="http://schemas.openxmlformats.org/officeDocument/2006/relationships/worksheet" Target="worksheets/sheet14.xml"/><Relationship  Id="rId7" Type="http://schemas.openxmlformats.org/officeDocument/2006/relationships/worksheet" Target="worksheets/sheet7.xml"/><Relationship  Id="rId10" Type="http://schemas.openxmlformats.org/officeDocument/2006/relationships/worksheet" Target="worksheets/sheet10.xml"/><Relationship  Id="rId15" Type="http://schemas.openxmlformats.org/officeDocument/2006/relationships/worksheet" Target="worksheets/sheet15.xml"/><Relationship  Id="rId18" Type="http://schemas.openxmlformats.org/officeDocument/2006/relationships/theme" Target="theme/theme1.xml"/><Relationship  Id="rId1" Type="http://schemas.openxmlformats.org/officeDocument/2006/relationships/worksheet" Target="worksheets/sheet1.xml"/><Relationship  Id="rId9" Type="http://schemas.openxmlformats.org/officeDocument/2006/relationships/worksheet" Target="worksheets/sheet9.xml"/><Relationship  Id="rId6" Type="http://schemas.openxmlformats.org/officeDocument/2006/relationships/worksheet" Target="worksheets/sheet6.xml"/><Relationship  Id="rId17" Type="http://schemas.openxmlformats.org/officeDocument/2006/relationships/worksheet" Target="worksheets/sheet17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10.2852" defaultRowHeight="15" customHeight="1"/>
  <cols>
    <col customWidth="1" min="1" max="4" width="33.285200000000003"/>
  </cols>
  <sheetData>
    <row r="1" ht="18.75" customHeight="1">
      <c r="A1" s="1"/>
      <c r="B1" s="1"/>
      <c r="C1" s="1"/>
      <c r="D1" s="2" t="s">
        <v>0</v>
      </c>
    </row>
    <row r="2" ht="42" customHeight="1">
      <c r="A2" s="3" t="str">
        <f>"2025"&amp;"年部门财务收支预算总表"</f>
        <v>2025年部门财务收支预算总表</v>
      </c>
      <c r="B2" s="3"/>
      <c r="C2" s="3"/>
      <c r="D2" s="3"/>
    </row>
    <row r="3" ht="18.75" customHeight="1">
      <c r="A3" s="4" t="str">
        <f>"单位名称："&amp;"德宏州烟叶生产技术推广站"</f>
        <v>单位名称：德宏州烟叶生产技术推广站</v>
      </c>
      <c r="B3" s="4"/>
      <c r="C3" s="5"/>
      <c r="D3" s="6" t="s">
        <v>1</v>
      </c>
    </row>
    <row r="4" ht="18.75" customHeight="1">
      <c r="A4" s="5" t="s">
        <v>2</v>
      </c>
      <c r="B4" s="5"/>
      <c r="C4" s="5" t="s">
        <v>3</v>
      </c>
      <c r="D4" s="5"/>
    </row>
    <row r="5" ht="18.75" customHeight="1">
      <c r="A5" s="5" t="s">
        <v>4</v>
      </c>
      <c r="B5" s="5" t="s">
        <v>5</v>
      </c>
      <c r="C5" s="5" t="s">
        <v>6</v>
      </c>
      <c r="D5" s="5" t="s">
        <v>5</v>
      </c>
    </row>
    <row r="6" ht="18.75" customHeight="1">
      <c r="A6" s="4" t="s">
        <v>7</v>
      </c>
      <c r="B6" s="7">
        <v>1106161.4299999999</v>
      </c>
      <c r="C6" s="4" t="str">
        <f>"一"&amp;"、"&amp;"社会保障和就业支出"</f>
        <v>一、社会保障和就业支出</v>
      </c>
      <c r="D6" s="7">
        <v>104611.59</v>
      </c>
    </row>
    <row r="7" ht="18.75" customHeight="1">
      <c r="A7" s="4" t="s">
        <v>8</v>
      </c>
      <c r="B7" s="7"/>
      <c r="C7" s="4" t="str">
        <f>"二"&amp;"、"&amp;"卫生健康支出"</f>
        <v>二、卫生健康支出</v>
      </c>
      <c r="D7" s="7">
        <v>68996.240000000005</v>
      </c>
    </row>
    <row r="8" ht="18.75" customHeight="1">
      <c r="A8" s="4" t="s">
        <v>9</v>
      </c>
      <c r="B8" s="7"/>
      <c r="C8" s="4" t="str">
        <f>"三"&amp;"、"&amp;"农林水支出"</f>
        <v>三、农林水支出</v>
      </c>
      <c r="D8" s="7">
        <v>857280</v>
      </c>
    </row>
    <row r="9" ht="18.75" customHeight="1">
      <c r="A9" s="4" t="s">
        <v>10</v>
      </c>
      <c r="B9" s="7"/>
      <c r="C9" s="4" t="str">
        <f>"四"&amp;"、"&amp;"住房保障支出"</f>
        <v>四、住房保障支出</v>
      </c>
      <c r="D9" s="7">
        <v>75273.600000000006</v>
      </c>
    </row>
    <row r="10" ht="18.75" customHeight="1">
      <c r="A10" s="4" t="s">
        <v>11</v>
      </c>
      <c r="B10" s="7"/>
      <c r="C10" s="4"/>
      <c r="D10" s="7"/>
    </row>
    <row r="11" ht="18.75" customHeight="1">
      <c r="A11" s="4" t="s">
        <v>12</v>
      </c>
      <c r="B11" s="7"/>
      <c r="C11" s="4"/>
      <c r="D11" s="7"/>
    </row>
    <row r="12" ht="18.75" customHeight="1">
      <c r="A12" s="4" t="s">
        <v>13</v>
      </c>
      <c r="B12" s="7"/>
      <c r="C12" s="4"/>
      <c r="D12" s="7"/>
    </row>
    <row r="13" ht="18.75" customHeight="1">
      <c r="A13" s="4" t="s">
        <v>14</v>
      </c>
      <c r="B13" s="7"/>
      <c r="C13" s="4"/>
      <c r="D13" s="7"/>
    </row>
    <row r="14" ht="18.75" customHeight="1">
      <c r="A14" s="4" t="s">
        <v>15</v>
      </c>
      <c r="B14" s="7"/>
      <c r="C14" s="4"/>
      <c r="D14" s="7"/>
    </row>
    <row r="15" ht="18.75" customHeight="1">
      <c r="A15" s="4" t="s">
        <v>16</v>
      </c>
      <c r="B15" s="7"/>
      <c r="C15" s="4"/>
      <c r="D15" s="7"/>
    </row>
    <row r="16" ht="18.75" customHeight="1">
      <c r="A16" s="4"/>
      <c r="B16" s="7"/>
      <c r="C16" s="4"/>
      <c r="D16" s="7"/>
    </row>
    <row r="17" ht="18.75" customHeight="1">
      <c r="A17" s="4"/>
      <c r="B17" s="7"/>
      <c r="C17" s="4"/>
      <c r="D17" s="7"/>
    </row>
    <row r="18" ht="18.75" customHeight="1">
      <c r="A18" s="4"/>
      <c r="B18" s="7"/>
      <c r="C18" s="4"/>
      <c r="D18" s="7"/>
    </row>
    <row r="19" ht="18.75" customHeight="1">
      <c r="A19" s="4"/>
      <c r="B19" s="7"/>
      <c r="C19" s="4"/>
      <c r="D19" s="7"/>
    </row>
    <row r="20" ht="18.75" customHeight="1">
      <c r="A20" s="4"/>
      <c r="B20" s="7"/>
      <c r="C20" s="4"/>
      <c r="D20" s="7"/>
    </row>
    <row r="21" ht="18.75" customHeight="1">
      <c r="A21" s="4"/>
      <c r="B21" s="7"/>
      <c r="C21" s="4"/>
      <c r="D21" s="7"/>
    </row>
    <row r="22" ht="18.75" customHeight="1">
      <c r="A22" s="4"/>
      <c r="B22" s="7"/>
      <c r="C22" s="4"/>
      <c r="D22" s="7"/>
    </row>
    <row r="23" ht="18.75" customHeight="1">
      <c r="A23" s="4"/>
      <c r="B23" s="7"/>
      <c r="C23" s="4"/>
      <c r="D23" s="7"/>
    </row>
    <row r="24" ht="18.75" customHeight="1">
      <c r="A24" s="4"/>
      <c r="B24" s="7"/>
      <c r="C24" s="4"/>
      <c r="D24" s="7"/>
    </row>
    <row r="25" ht="18.75" customHeight="1">
      <c r="A25" s="4"/>
      <c r="B25" s="7"/>
      <c r="C25" s="4"/>
      <c r="D25" s="7"/>
    </row>
    <row r="26" ht="18.75" customHeight="1">
      <c r="A26" s="4"/>
      <c r="B26" s="7"/>
      <c r="C26" s="4"/>
      <c r="D26" s="7"/>
    </row>
    <row r="27" ht="18.75" customHeight="1">
      <c r="A27" s="4"/>
      <c r="B27" s="7"/>
      <c r="C27" s="4"/>
      <c r="D27" s="7"/>
    </row>
    <row r="28" ht="18.75" customHeight="1">
      <c r="A28" s="4"/>
      <c r="B28" s="7"/>
      <c r="C28" s="4"/>
      <c r="D28" s="7"/>
    </row>
    <row r="29" ht="18.75" customHeight="1">
      <c r="A29" s="4"/>
      <c r="B29" s="7"/>
      <c r="C29" s="4"/>
      <c r="D29" s="7"/>
    </row>
    <row r="30" ht="18.75" customHeight="1">
      <c r="A30" s="4"/>
      <c r="B30" s="7"/>
      <c r="C30" s="4"/>
      <c r="D30" s="7"/>
    </row>
    <row r="31" ht="18.75" customHeight="1">
      <c r="A31" s="4"/>
      <c r="B31" s="7"/>
      <c r="C31" s="4"/>
      <c r="D31" s="7"/>
    </row>
    <row r="32" ht="18.75" customHeight="1">
      <c r="A32" s="4" t="s">
        <v>17</v>
      </c>
      <c r="B32" s="7">
        <v>1106161.4299999999</v>
      </c>
      <c r="C32" s="4" t="s">
        <v>18</v>
      </c>
      <c r="D32" s="7">
        <v>1106161.4299999999</v>
      </c>
    </row>
    <row r="33" ht="18.75" customHeight="1">
      <c r="A33" s="4" t="s">
        <v>19</v>
      </c>
      <c r="B33" s="7"/>
      <c r="C33" s="4" t="s">
        <v>20</v>
      </c>
      <c r="D33" s="7"/>
    </row>
    <row r="34" ht="18.75" customHeight="1">
      <c r="A34" s="4" t="s">
        <v>21</v>
      </c>
      <c r="B34" s="7"/>
      <c r="C34" s="4" t="s">
        <v>21</v>
      </c>
      <c r="D34" s="7"/>
    </row>
    <row r="35" ht="18.75" customHeight="1">
      <c r="A35" s="4" t="s">
        <v>22</v>
      </c>
      <c r="B35" s="7"/>
      <c r="C35" s="4" t="s">
        <v>23</v>
      </c>
      <c r="D35" s="7"/>
    </row>
    <row r="36" ht="18.75" customHeight="1">
      <c r="A36" s="4" t="s">
        <v>24</v>
      </c>
      <c r="B36" s="7">
        <v>1106161.4299999999</v>
      </c>
      <c r="C36" s="4" t="s">
        <v>25</v>
      </c>
      <c r="D36" s="7">
        <v>1106161.4299999999</v>
      </c>
    </row>
  </sheetData>
  <mergeCells count="4">
    <mergeCell ref="A2:D2"/>
    <mergeCell ref="A3:B3"/>
    <mergeCell ref="A4:B4"/>
    <mergeCell ref="C4:D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0" activeCellId="0" sqref="A10:F10"/>
    </sheetView>
  </sheetViews>
  <sheetFormatPr baseColWidth="8" defaultColWidth="9.1406299999999998" defaultRowHeight="14.25" customHeight="1"/>
  <cols>
    <col customWidth="1" min="1" max="6" width="24.3398"/>
  </cols>
  <sheetData>
    <row r="1" ht="12" customHeight="1">
      <c r="A1" s="83">
        <v>1</v>
      </c>
      <c r="B1" s="84">
        <v>0</v>
      </c>
      <c r="C1" s="83">
        <v>1</v>
      </c>
      <c r="D1" s="43"/>
      <c r="E1" s="43"/>
      <c r="F1" s="85" t="s">
        <v>314</v>
      </c>
    </row>
    <row r="2" ht="26.25" customHeight="1">
      <c r="A2" s="86" t="str">
        <f>"2025"&amp;"年部门政府性基金预算支出预算表"</f>
        <v>2025年部门政府性基金预算支出预算表</v>
      </c>
      <c r="B2" s="86" t="s">
        <v>315</v>
      </c>
      <c r="C2" s="87"/>
      <c r="D2" s="88"/>
      <c r="E2" s="88"/>
      <c r="F2" s="88"/>
    </row>
    <row r="3" ht="13.5" customHeight="1">
      <c r="A3" s="89" t="str">
        <f>"单位名称："&amp;"德宏州烟叶生产技术推广站"</f>
        <v>单位名称：德宏州烟叶生产技术推广站</v>
      </c>
      <c r="B3" s="89" t="s">
        <v>316</v>
      </c>
      <c r="C3" s="90"/>
      <c r="D3" s="43"/>
      <c r="E3" s="43"/>
      <c r="F3" s="85" t="s">
        <v>1</v>
      </c>
    </row>
    <row r="4" ht="19.5" customHeight="1">
      <c r="A4" s="27" t="s">
        <v>161</v>
      </c>
      <c r="B4" s="91" t="s">
        <v>48</v>
      </c>
      <c r="C4" s="27" t="s">
        <v>49</v>
      </c>
      <c r="D4" s="24" t="s">
        <v>317</v>
      </c>
      <c r="E4" s="24"/>
      <c r="F4" s="24"/>
    </row>
    <row r="5" ht="18.550000000000001" customHeight="1">
      <c r="A5" s="27"/>
      <c r="B5" s="91"/>
      <c r="C5" s="27"/>
      <c r="D5" s="24" t="s">
        <v>30</v>
      </c>
      <c r="E5" s="24" t="s">
        <v>52</v>
      </c>
      <c r="F5" s="24" t="s">
        <v>53</v>
      </c>
    </row>
    <row r="6" ht="20.25" customHeight="1">
      <c r="A6" s="27">
        <v>1</v>
      </c>
      <c r="B6" s="92" t="s">
        <v>60</v>
      </c>
      <c r="C6" s="92" t="s">
        <v>61</v>
      </c>
      <c r="D6" s="92" t="s">
        <v>62</v>
      </c>
      <c r="E6" s="92" t="s">
        <v>63</v>
      </c>
      <c r="F6" s="92" t="s">
        <v>64</v>
      </c>
    </row>
    <row r="7" ht="30" customHeight="1">
      <c r="A7" s="25"/>
      <c r="B7" s="91"/>
      <c r="C7" s="25"/>
      <c r="D7" s="93"/>
      <c r="E7" s="94"/>
      <c r="F7" s="94"/>
    </row>
    <row r="8" ht="30" customHeight="1">
      <c r="A8" s="95"/>
      <c r="B8" s="95"/>
      <c r="C8" s="95"/>
      <c r="D8" s="93"/>
      <c r="E8" s="94"/>
      <c r="F8" s="94"/>
    </row>
    <row r="9" ht="30" customHeight="1">
      <c r="A9" s="96" t="s">
        <v>318</v>
      </c>
      <c r="B9" s="96" t="s">
        <v>318</v>
      </c>
      <c r="C9" s="96" t="s">
        <v>318</v>
      </c>
      <c r="D9" s="93"/>
      <c r="E9" s="94"/>
      <c r="F9" s="94"/>
    </row>
    <row r="10" ht="23" customHeight="1">
      <c r="A10" s="97" t="s">
        <v>319</v>
      </c>
      <c r="B10" s="98"/>
      <c r="C10" s="98"/>
      <c r="D10" s="98"/>
      <c r="E10" s="98"/>
      <c r="F10" s="98"/>
    </row>
  </sheetData>
  <mergeCells count="8">
    <mergeCell ref="A2:F2"/>
    <mergeCell ref="A3:C3"/>
    <mergeCell ref="A4:A5"/>
    <mergeCell ref="B4:B5"/>
    <mergeCell ref="C4:C5"/>
    <mergeCell ref="D4:F4"/>
    <mergeCell ref="A9:C9"/>
    <mergeCell ref="A10:F10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D11" activeCellId="0" sqref="D11"/>
    </sheetView>
  </sheetViews>
  <sheetFormatPr baseColWidth="8" defaultColWidth="9.1406299999999998" defaultRowHeight="14.25" customHeight="1"/>
  <cols>
    <col customWidth="1" min="1" max="1" width="16.3398"/>
    <col customWidth="1" min="2" max="3" width="9.625"/>
    <col customWidth="1" min="4" max="4" width="4.7109399999999999"/>
    <col customWidth="1" min="5" max="5" width="3.625"/>
    <col customWidth="1" min="6" max="6" width="11.2852"/>
    <col customWidth="1" min="7" max="8" width="11.8438"/>
    <col customWidth="1" min="9" max="9" width="10.199199999999999"/>
    <col customWidth="1" min="10" max="10" width="6.0468799999999998"/>
    <col customWidth="1" min="11" max="11" width="9.7695299999999996"/>
    <col customWidth="1" min="12" max="12" width="10.769500000000001"/>
    <col customWidth="1" min="13" max="15" width="10.710900000000001"/>
    <col customWidth="1" min="16" max="16" width="6.625"/>
    <col customWidth="1" min="17" max="17" width="11.417999999999999"/>
  </cols>
  <sheetData>
    <row r="1" ht="13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9"/>
      <c r="L1" s="9"/>
      <c r="M1" s="9"/>
      <c r="N1" s="9"/>
      <c r="O1" s="99"/>
      <c r="P1" s="99"/>
      <c r="Q1" s="34" t="s">
        <v>320</v>
      </c>
    </row>
    <row r="2" ht="27.75" customHeight="1">
      <c r="A2" s="100" t="str">
        <f>"2025"&amp;"年部门政府采购预算表"</f>
        <v>2025年部门政府采购预算表</v>
      </c>
      <c r="B2" s="12"/>
      <c r="C2" s="12"/>
      <c r="D2" s="12"/>
      <c r="E2" s="12"/>
      <c r="F2" s="12"/>
      <c r="G2" s="12"/>
      <c r="H2" s="12"/>
      <c r="I2" s="12"/>
      <c r="J2" s="12"/>
      <c r="K2" s="101"/>
      <c r="L2" s="12"/>
      <c r="M2" s="12"/>
      <c r="N2" s="12"/>
      <c r="O2" s="101"/>
      <c r="P2" s="101"/>
      <c r="Q2" s="12"/>
    </row>
    <row r="3" ht="18.75" customHeight="1">
      <c r="A3" s="102" t="str">
        <f>"单位名称："&amp;"德宏州烟叶生产技术推广站"</f>
        <v>单位名称：德宏州烟叶生产技术推广站</v>
      </c>
      <c r="B3" s="103"/>
      <c r="C3" s="103"/>
      <c r="D3" s="103"/>
      <c r="E3" s="103"/>
      <c r="F3" s="103"/>
      <c r="G3" s="103"/>
      <c r="H3" s="103"/>
      <c r="I3" s="103"/>
      <c r="J3" s="103"/>
      <c r="K3" s="9"/>
      <c r="L3" s="9"/>
      <c r="M3" s="9"/>
      <c r="N3" s="9"/>
      <c r="O3" s="104"/>
      <c r="P3" s="104"/>
      <c r="Q3" s="85" t="s">
        <v>27</v>
      </c>
    </row>
    <row r="4" ht="15.75" customHeight="1">
      <c r="A4" s="15" t="s">
        <v>321</v>
      </c>
      <c r="B4" s="105" t="s">
        <v>322</v>
      </c>
      <c r="C4" s="105" t="s">
        <v>323</v>
      </c>
      <c r="D4" s="105" t="s">
        <v>324</v>
      </c>
      <c r="E4" s="105" t="s">
        <v>325</v>
      </c>
      <c r="F4" s="105" t="s">
        <v>326</v>
      </c>
      <c r="G4" s="17" t="s">
        <v>168</v>
      </c>
      <c r="H4" s="17"/>
      <c r="I4" s="17"/>
      <c r="J4" s="17"/>
      <c r="K4" s="106"/>
      <c r="L4" s="17"/>
      <c r="M4" s="17"/>
      <c r="N4" s="17"/>
      <c r="O4" s="107"/>
      <c r="P4" s="106"/>
      <c r="Q4" s="19"/>
    </row>
    <row r="5" ht="17.25" customHeight="1">
      <c r="A5" s="20"/>
      <c r="B5" s="108"/>
      <c r="C5" s="108"/>
      <c r="D5" s="108"/>
      <c r="E5" s="108"/>
      <c r="F5" s="108"/>
      <c r="G5" s="108" t="s">
        <v>30</v>
      </c>
      <c r="H5" s="108" t="s">
        <v>34</v>
      </c>
      <c r="I5" s="108" t="s">
        <v>327</v>
      </c>
      <c r="J5" s="108" t="s">
        <v>328</v>
      </c>
      <c r="K5" s="109" t="s">
        <v>329</v>
      </c>
      <c r="L5" s="110" t="s">
        <v>330</v>
      </c>
      <c r="M5" s="110"/>
      <c r="N5" s="110"/>
      <c r="O5" s="111"/>
      <c r="P5" s="112"/>
      <c r="Q5" s="113"/>
    </row>
    <row r="6" ht="54" customHeight="1">
      <c r="A6" s="46"/>
      <c r="B6" s="113"/>
      <c r="C6" s="113"/>
      <c r="D6" s="113"/>
      <c r="E6" s="113"/>
      <c r="F6" s="113"/>
      <c r="G6" s="113"/>
      <c r="H6" s="113" t="s">
        <v>33</v>
      </c>
      <c r="I6" s="113"/>
      <c r="J6" s="113"/>
      <c r="K6" s="114"/>
      <c r="L6" s="113" t="s">
        <v>33</v>
      </c>
      <c r="M6" s="113" t="s">
        <v>40</v>
      </c>
      <c r="N6" s="113" t="s">
        <v>331</v>
      </c>
      <c r="O6" s="25" t="s">
        <v>42</v>
      </c>
      <c r="P6" s="114" t="s">
        <v>43</v>
      </c>
      <c r="Q6" s="113" t="s">
        <v>44</v>
      </c>
    </row>
    <row r="7" ht="15" customHeight="1">
      <c r="A7" s="22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52.5" customHeight="1">
      <c r="A8" s="117" t="s">
        <v>46</v>
      </c>
      <c r="B8" s="118"/>
      <c r="C8" s="118"/>
      <c r="D8" s="119"/>
      <c r="E8" s="120"/>
      <c r="F8" s="29">
        <v>16000</v>
      </c>
      <c r="G8" s="29">
        <v>16000</v>
      </c>
      <c r="H8" s="29">
        <v>16000</v>
      </c>
      <c r="I8" s="29"/>
      <c r="J8" s="29"/>
      <c r="K8" s="29"/>
      <c r="L8" s="29"/>
      <c r="M8" s="29"/>
      <c r="N8" s="29"/>
      <c r="O8" s="29"/>
      <c r="P8" s="29"/>
      <c r="Q8" s="29"/>
    </row>
    <row r="9" ht="52.5" customHeight="1">
      <c r="A9" s="117" t="str">
        <f t="shared" ref="A9:A10" si="0">"     "&amp;"烟叶生产发展专项资金"</f>
        <v>烟叶生产发展专项资金</v>
      </c>
      <c r="B9" s="118" t="s">
        <v>332</v>
      </c>
      <c r="C9" s="118" t="s">
        <v>333</v>
      </c>
      <c r="D9" s="119" t="s">
        <v>334</v>
      </c>
      <c r="E9" s="120">
        <v>1</v>
      </c>
      <c r="F9" s="29">
        <v>10000</v>
      </c>
      <c r="G9" s="29">
        <v>10000</v>
      </c>
      <c r="H9" s="29">
        <v>10000</v>
      </c>
      <c r="I9" s="29"/>
      <c r="J9" s="29"/>
      <c r="K9" s="29"/>
      <c r="L9" s="29"/>
      <c r="M9" s="29"/>
      <c r="N9" s="29"/>
      <c r="O9" s="29"/>
      <c r="P9" s="29"/>
      <c r="Q9" s="29"/>
    </row>
    <row r="10" ht="52.5" customHeight="1">
      <c r="A10" s="117" t="str">
        <f t="shared" si="0"/>
        <v>烟叶生产发展专项资金</v>
      </c>
      <c r="B10" s="118" t="s">
        <v>335</v>
      </c>
      <c r="C10" s="118" t="s">
        <v>336</v>
      </c>
      <c r="D10" s="119" t="s">
        <v>334</v>
      </c>
      <c r="E10" s="120">
        <v>1</v>
      </c>
      <c r="F10" s="29">
        <v>3000</v>
      </c>
      <c r="G10" s="29">
        <v>3000</v>
      </c>
      <c r="H10" s="29">
        <v>3000</v>
      </c>
      <c r="I10" s="29"/>
      <c r="J10" s="29"/>
      <c r="K10" s="29"/>
      <c r="L10" s="29"/>
      <c r="M10" s="29"/>
      <c r="N10" s="29"/>
      <c r="O10" s="29"/>
      <c r="P10" s="29"/>
      <c r="Q10" s="29"/>
    </row>
    <row r="11" ht="52.5" customHeight="1">
      <c r="A11" s="117" t="str">
        <f>"     "&amp;"公用经费安排的公车购置及运维费"</f>
        <v>公用经费安排的公车购置及运维费</v>
      </c>
      <c r="B11" s="118" t="s">
        <v>337</v>
      </c>
      <c r="C11" s="118" t="s">
        <v>338</v>
      </c>
      <c r="D11" s="119" t="s">
        <v>334</v>
      </c>
      <c r="E11" s="120">
        <v>1</v>
      </c>
      <c r="F11" s="29">
        <v>3000</v>
      </c>
      <c r="G11" s="29">
        <v>3000</v>
      </c>
      <c r="H11" s="29">
        <v>3000</v>
      </c>
      <c r="I11" s="29"/>
      <c r="J11" s="29"/>
      <c r="K11" s="29"/>
      <c r="L11" s="29"/>
      <c r="M11" s="29"/>
      <c r="N11" s="29"/>
      <c r="O11" s="29"/>
      <c r="P11" s="29"/>
      <c r="Q11" s="29"/>
    </row>
    <row r="12" ht="30" customHeight="1">
      <c r="A12" s="121" t="s">
        <v>318</v>
      </c>
      <c r="B12" s="122"/>
      <c r="C12" s="122"/>
      <c r="D12" s="122"/>
      <c r="E12" s="120"/>
      <c r="F12" s="29">
        <v>16000</v>
      </c>
      <c r="G12" s="29">
        <v>16000</v>
      </c>
      <c r="H12" s="29">
        <v>16000</v>
      </c>
      <c r="I12" s="29"/>
      <c r="J12" s="29"/>
      <c r="K12" s="29"/>
      <c r="L12" s="29"/>
      <c r="M12" s="29"/>
      <c r="N12" s="29"/>
      <c r="O12" s="29"/>
      <c r="P12" s="29"/>
      <c r="Q12" s="29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1" activeCellId="0" sqref="A11:N11"/>
    </sheetView>
  </sheetViews>
  <sheetFormatPr baseColWidth="8" defaultColWidth="9.1406299999999998" defaultRowHeight="14.25" customHeight="1"/>
  <cols>
    <col customWidth="1" min="1" max="1" width="21.4727"/>
    <col customWidth="1" min="2" max="2" width="9.7695299999999996"/>
    <col customWidth="1" min="3" max="3" width="19.199200000000001"/>
    <col customWidth="1" min="4" max="5" width="12.046900000000001"/>
    <col customWidth="1" min="6" max="6" width="5.7695299999999996"/>
    <col customWidth="1" min="7" max="7" width="6.4726600000000003"/>
    <col customWidth="1" min="8" max="8" width="9.9140599999999992"/>
    <col customWidth="1" min="9" max="14" width="11.3398"/>
  </cols>
  <sheetData>
    <row r="1" ht="17.25" customHeight="1">
      <c r="A1" s="66"/>
      <c r="B1" s="66"/>
      <c r="C1" s="66"/>
      <c r="D1" s="66"/>
      <c r="E1" s="66"/>
      <c r="F1" s="66"/>
      <c r="G1" s="66"/>
      <c r="H1" s="10"/>
      <c r="I1" s="9"/>
      <c r="J1" s="9"/>
      <c r="K1" s="10"/>
      <c r="L1" s="9"/>
      <c r="M1" s="11"/>
      <c r="N1" s="11" t="s">
        <v>339</v>
      </c>
    </row>
    <row r="2" ht="36" customHeight="1">
      <c r="A2" s="12" t="str">
        <f>"2025"&amp;"年部门政府购买服务预算表"</f>
        <v>2025年部门政府购买服务预算表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1.75" customHeight="1">
      <c r="A3" s="13" t="str">
        <f>"单位名称："&amp;"德宏州烟叶生产技术推广站"</f>
        <v>单位名称：德宏州烟叶生产技术推广站</v>
      </c>
      <c r="B3" s="103"/>
      <c r="C3" s="103"/>
      <c r="D3" s="103"/>
      <c r="E3" s="103"/>
      <c r="F3" s="103"/>
      <c r="G3" s="103"/>
      <c r="H3" s="10"/>
      <c r="I3" s="9"/>
      <c r="J3" s="9"/>
      <c r="K3" s="10"/>
      <c r="L3" s="9"/>
      <c r="M3" s="43"/>
      <c r="N3" s="34" t="s">
        <v>27</v>
      </c>
    </row>
    <row r="4" ht="15.75" customHeight="1">
      <c r="A4" s="15" t="s">
        <v>321</v>
      </c>
      <c r="B4" s="15" t="s">
        <v>340</v>
      </c>
      <c r="C4" s="15" t="s">
        <v>341</v>
      </c>
      <c r="D4" s="30" t="s">
        <v>168</v>
      </c>
      <c r="E4" s="18"/>
      <c r="F4" s="18"/>
      <c r="G4" s="18"/>
      <c r="H4" s="18"/>
      <c r="I4" s="18"/>
      <c r="J4" s="18"/>
      <c r="K4" s="18"/>
      <c r="L4" s="18"/>
      <c r="M4" s="18"/>
      <c r="N4" s="44"/>
    </row>
    <row r="5" ht="17.25" customHeight="1">
      <c r="A5" s="20"/>
      <c r="B5" s="20"/>
      <c r="C5" s="20"/>
      <c r="D5" s="23" t="s">
        <v>30</v>
      </c>
      <c r="E5" s="15" t="s">
        <v>34</v>
      </c>
      <c r="F5" s="15" t="s">
        <v>327</v>
      </c>
      <c r="G5" s="15" t="s">
        <v>328</v>
      </c>
      <c r="H5" s="15" t="s">
        <v>329</v>
      </c>
      <c r="I5" s="30" t="s">
        <v>330</v>
      </c>
      <c r="J5" s="18"/>
      <c r="K5" s="18"/>
      <c r="L5" s="18"/>
      <c r="M5" s="18"/>
      <c r="N5" s="44"/>
    </row>
    <row r="6" ht="40.5" customHeight="1">
      <c r="A6" s="46"/>
      <c r="B6" s="46"/>
      <c r="C6" s="46"/>
      <c r="D6" s="22"/>
      <c r="E6" s="20" t="s">
        <v>33</v>
      </c>
      <c r="F6" s="46"/>
      <c r="G6" s="46"/>
      <c r="H6" s="22"/>
      <c r="I6" s="20" t="s">
        <v>33</v>
      </c>
      <c r="J6" s="20" t="s">
        <v>40</v>
      </c>
      <c r="K6" s="20" t="s">
        <v>41</v>
      </c>
      <c r="L6" s="20" t="s">
        <v>42</v>
      </c>
      <c r="M6" s="20" t="s">
        <v>43</v>
      </c>
      <c r="N6" s="20" t="s">
        <v>44</v>
      </c>
    </row>
    <row r="7" ht="15" customHeight="1">
      <c r="A7" s="24">
        <v>1</v>
      </c>
      <c r="B7" s="24">
        <v>2</v>
      </c>
      <c r="C7" s="24">
        <v>3</v>
      </c>
      <c r="D7" s="24">
        <v>7</v>
      </c>
      <c r="E7" s="24">
        <v>8</v>
      </c>
      <c r="F7" s="24">
        <v>9</v>
      </c>
      <c r="G7" s="24">
        <v>10</v>
      </c>
      <c r="H7" s="24">
        <v>11</v>
      </c>
      <c r="I7" s="24">
        <v>12</v>
      </c>
      <c r="J7" s="24">
        <v>13</v>
      </c>
      <c r="K7" s="24">
        <v>14</v>
      </c>
      <c r="L7" s="24">
        <v>15</v>
      </c>
      <c r="M7" s="24">
        <v>16</v>
      </c>
      <c r="N7" s="24">
        <v>17</v>
      </c>
    </row>
    <row r="8" ht="52.5" customHeight="1">
      <c r="A8" s="47"/>
      <c r="B8" s="47"/>
      <c r="C8" s="4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ht="52.5" customHeight="1">
      <c r="A9" s="123"/>
      <c r="B9" s="123"/>
      <c r="C9" s="12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ht="30" customHeight="1">
      <c r="A10" s="30" t="s">
        <v>30</v>
      </c>
      <c r="B10" s="124"/>
      <c r="C10" s="12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24" customHeight="1">
      <c r="A11" s="97" t="s">
        <v>319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0" activeCellId="0" sqref="A10:I10"/>
    </sheetView>
  </sheetViews>
  <sheetFormatPr baseColWidth="8" defaultColWidth="9.1406299999999998" defaultRowHeight="14.25" customHeight="1"/>
  <cols>
    <col customWidth="1" min="1" max="1" width="34.914099999999998"/>
    <col customWidth="1" min="2" max="9" width="13.828099999999999"/>
  </cols>
  <sheetData>
    <row r="1" ht="13.5" customHeight="1">
      <c r="A1" s="66"/>
      <c r="B1" s="66"/>
      <c r="C1" s="66"/>
      <c r="D1" s="11"/>
      <c r="I1" s="99" t="s">
        <v>342</v>
      </c>
    </row>
    <row r="2" ht="27.75" customHeight="1">
      <c r="A2" s="100" t="str">
        <f>"2025"&amp;"年州对下转移支付预算表"</f>
        <v>2025年州对下转移支付预算表</v>
      </c>
      <c r="B2" s="12"/>
      <c r="C2" s="12"/>
      <c r="D2" s="12"/>
      <c r="E2" s="12"/>
      <c r="F2" s="12"/>
      <c r="G2" s="12"/>
      <c r="H2" s="12"/>
      <c r="I2" s="12"/>
    </row>
    <row r="3" ht="18" customHeight="1">
      <c r="A3" s="125" t="str">
        <f>"单位名称："&amp;"德宏州烟叶生产技术推广站"</f>
        <v>单位名称：德宏州烟叶生产技术推广站</v>
      </c>
      <c r="B3" s="126"/>
      <c r="C3" s="126"/>
      <c r="D3" s="63"/>
      <c r="E3" s="62"/>
      <c r="F3" s="62"/>
      <c r="I3" s="104" t="s">
        <v>27</v>
      </c>
    </row>
    <row r="4" ht="19.5" customHeight="1">
      <c r="A4" s="45" t="s">
        <v>343</v>
      </c>
      <c r="B4" s="30" t="s">
        <v>168</v>
      </c>
      <c r="C4" s="18"/>
      <c r="D4" s="44"/>
      <c r="E4" s="18" t="s">
        <v>344</v>
      </c>
      <c r="F4" s="18"/>
      <c r="G4" s="18"/>
      <c r="H4" s="18"/>
      <c r="I4" s="44"/>
    </row>
    <row r="5" ht="40.5" customHeight="1">
      <c r="A5" s="22"/>
      <c r="B5" s="22" t="s">
        <v>30</v>
      </c>
      <c r="C5" s="113" t="s">
        <v>34</v>
      </c>
      <c r="D5" s="113" t="s">
        <v>345</v>
      </c>
      <c r="E5" s="115" t="s">
        <v>346</v>
      </c>
      <c r="F5" s="115" t="s">
        <v>347</v>
      </c>
      <c r="G5" s="115" t="s">
        <v>348</v>
      </c>
      <c r="H5" s="115" t="s">
        <v>349</v>
      </c>
      <c r="I5" s="115" t="s">
        <v>350</v>
      </c>
    </row>
    <row r="6" ht="19.5" customHeight="1">
      <c r="A6" s="24">
        <v>1</v>
      </c>
      <c r="B6" s="24">
        <v>2</v>
      </c>
      <c r="C6" s="24">
        <v>3</v>
      </c>
      <c r="D6" s="30">
        <v>4</v>
      </c>
      <c r="E6" s="30">
        <v>5</v>
      </c>
      <c r="F6" s="24">
        <v>6</v>
      </c>
      <c r="G6" s="24">
        <v>7</v>
      </c>
      <c r="H6" s="24">
        <v>8</v>
      </c>
      <c r="I6" s="24">
        <v>9</v>
      </c>
    </row>
    <row r="7" ht="52.5" customHeight="1">
      <c r="A7" s="127"/>
      <c r="B7" s="29"/>
      <c r="C7" s="29"/>
      <c r="D7" s="29"/>
      <c r="E7" s="29"/>
      <c r="F7" s="29"/>
      <c r="G7" s="29"/>
      <c r="H7" s="29"/>
      <c r="I7" s="29"/>
    </row>
    <row r="8" ht="52.5" customHeight="1">
      <c r="A8" s="127"/>
      <c r="B8" s="29"/>
      <c r="C8" s="29"/>
      <c r="D8" s="29"/>
      <c r="E8" s="29"/>
      <c r="F8" s="29"/>
      <c r="G8" s="29"/>
      <c r="H8" s="29"/>
      <c r="I8" s="29"/>
    </row>
    <row r="9" ht="30" customHeight="1">
      <c r="A9" s="128" t="s">
        <v>30</v>
      </c>
      <c r="B9" s="29"/>
      <c r="C9" s="29"/>
      <c r="D9" s="29"/>
      <c r="E9" s="29"/>
      <c r="F9" s="29"/>
      <c r="G9" s="29"/>
      <c r="H9" s="29"/>
      <c r="I9" s="29"/>
    </row>
    <row r="10" ht="27" customHeight="1">
      <c r="A10" s="97" t="s">
        <v>319</v>
      </c>
      <c r="B10" s="98"/>
      <c r="C10" s="98"/>
      <c r="D10" s="98"/>
      <c r="E10" s="98"/>
      <c r="F10" s="98"/>
      <c r="G10" s="98"/>
      <c r="H10" s="98"/>
      <c r="I10" s="98"/>
    </row>
  </sheetData>
  <mergeCells count="6">
    <mergeCell ref="A2:I2"/>
    <mergeCell ref="A3:F3"/>
    <mergeCell ref="B4:D4"/>
    <mergeCell ref="E4:I4"/>
    <mergeCell ref="A10:I10"/>
    <mergeCell ref="A4:A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8" activeCellId="0" sqref="A8:J8"/>
    </sheetView>
  </sheetViews>
  <sheetFormatPr baseColWidth="8" defaultColWidth="9.1406299999999998" defaultRowHeight="12" customHeight="1"/>
  <cols>
    <col customWidth="1" min="1" max="1" width="27.625"/>
    <col customWidth="1" min="2" max="2" width="24.4727"/>
    <col customWidth="1" min="3" max="9" width="11.769500000000001"/>
    <col customWidth="1" min="10" max="10" width="33.046900000000001"/>
  </cols>
  <sheetData>
    <row r="1" ht="12" customHeight="1">
      <c r="A1" s="9"/>
      <c r="B1" s="9"/>
      <c r="C1" s="9"/>
      <c r="D1" s="9"/>
      <c r="E1" s="9"/>
      <c r="F1" s="9"/>
      <c r="G1" s="9"/>
      <c r="H1" s="9"/>
      <c r="I1" s="9"/>
      <c r="J1" s="99" t="s">
        <v>351</v>
      </c>
    </row>
    <row r="2" ht="28.5" customHeight="1">
      <c r="A2" s="129" t="str">
        <f>"2025"&amp;"年州对下转移支付绩效目标表"</f>
        <v>2025年州对下转移支付绩效目标表</v>
      </c>
      <c r="B2" s="12"/>
      <c r="C2" s="12"/>
      <c r="D2" s="12"/>
      <c r="E2" s="12"/>
      <c r="F2" s="101"/>
      <c r="G2" s="12"/>
      <c r="H2" s="101"/>
      <c r="I2" s="101"/>
      <c r="J2" s="12"/>
    </row>
    <row r="3" ht="17.25" customHeight="1">
      <c r="A3" s="130" t="str">
        <f>"单位名称："&amp;"德宏州烟叶生产技术推广站"</f>
        <v>单位名称：德宏州烟叶生产技术推广站</v>
      </c>
      <c r="B3" s="14"/>
      <c r="C3" s="14"/>
      <c r="D3" s="14"/>
      <c r="E3" s="14"/>
      <c r="F3" s="131"/>
      <c r="G3" s="14"/>
      <c r="H3" s="131"/>
      <c r="I3" s="9"/>
      <c r="J3" s="9"/>
    </row>
    <row r="4" ht="44.25" customHeight="1">
      <c r="A4" s="132" t="s">
        <v>246</v>
      </c>
      <c r="B4" s="132" t="s">
        <v>247</v>
      </c>
      <c r="C4" s="132" t="s">
        <v>248</v>
      </c>
      <c r="D4" s="132" t="s">
        <v>249</v>
      </c>
      <c r="E4" s="132" t="s">
        <v>250</v>
      </c>
      <c r="F4" s="27" t="s">
        <v>251</v>
      </c>
      <c r="G4" s="132" t="s">
        <v>252</v>
      </c>
      <c r="H4" s="27" t="s">
        <v>253</v>
      </c>
      <c r="I4" s="27" t="s">
        <v>254</v>
      </c>
      <c r="J4" s="132" t="s">
        <v>255</v>
      </c>
    </row>
    <row r="5" ht="14.25" customHeight="1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</row>
    <row r="6" ht="52.5" customHeight="1">
      <c r="A6" s="127"/>
      <c r="B6" s="133"/>
      <c r="C6" s="133"/>
      <c r="D6" s="133"/>
      <c r="E6" s="134"/>
      <c r="F6" s="135"/>
      <c r="G6" s="134"/>
      <c r="H6" s="135"/>
      <c r="I6" s="135"/>
      <c r="J6" s="134"/>
    </row>
    <row r="7" ht="52.5" customHeight="1">
      <c r="A7" s="127"/>
      <c r="B7" s="95"/>
      <c r="C7" s="128"/>
      <c r="D7" s="128"/>
      <c r="E7" s="127"/>
      <c r="F7" s="128"/>
      <c r="G7" s="134"/>
      <c r="H7" s="95"/>
      <c r="I7" s="95"/>
      <c r="J7" s="127"/>
    </row>
    <row r="8" ht="22" customHeight="1">
      <c r="A8" s="97" t="s">
        <v>319</v>
      </c>
      <c r="B8" s="97"/>
      <c r="C8" s="97"/>
      <c r="D8" s="97"/>
      <c r="E8" s="97"/>
      <c r="F8" s="97"/>
      <c r="G8" s="97"/>
      <c r="H8" s="97"/>
      <c r="I8" s="97"/>
      <c r="J8" s="97"/>
    </row>
  </sheetData>
  <mergeCells count="3">
    <mergeCell ref="A2:J2"/>
    <mergeCell ref="A3:H3"/>
    <mergeCell ref="A8:J8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9" activeCellId="0" sqref="A9:H9"/>
    </sheetView>
  </sheetViews>
  <sheetFormatPr baseColWidth="8" defaultColWidth="9.1406299999999998" defaultRowHeight="12" customHeight="1"/>
  <cols>
    <col customWidth="1" min="1" max="8" width="16.914100000000001"/>
  </cols>
  <sheetData>
    <row r="1" ht="14.25" customHeight="1">
      <c r="A1" s="9"/>
      <c r="B1" s="9"/>
      <c r="C1" s="9"/>
      <c r="D1" s="9"/>
      <c r="E1" s="9"/>
      <c r="F1" s="9"/>
      <c r="G1" s="9"/>
      <c r="H1" s="34" t="s">
        <v>352</v>
      </c>
    </row>
    <row r="2" ht="28.5" customHeight="1">
      <c r="A2" s="100" t="str">
        <f>"2025"&amp;"年新增资产配置表"</f>
        <v>2025年新增资产配置表</v>
      </c>
      <c r="B2" s="12"/>
      <c r="C2" s="12"/>
      <c r="D2" s="12"/>
      <c r="E2" s="12"/>
      <c r="F2" s="12"/>
      <c r="G2" s="12"/>
      <c r="H2" s="12"/>
    </row>
    <row r="3" ht="13.5" customHeight="1">
      <c r="A3" s="102" t="str">
        <f>"单位名称："&amp;"德宏州烟叶生产技术推广站"</f>
        <v>单位名称：德宏州烟叶生产技术推广站</v>
      </c>
      <c r="B3" s="13"/>
      <c r="C3" s="14"/>
      <c r="D3" s="9"/>
      <c r="E3" s="9"/>
      <c r="F3" s="9"/>
      <c r="G3" s="9"/>
      <c r="H3" s="9"/>
    </row>
    <row r="4" ht="18" customHeight="1">
      <c r="A4" s="15" t="s">
        <v>161</v>
      </c>
      <c r="B4" s="15" t="s">
        <v>353</v>
      </c>
      <c r="C4" s="15" t="s">
        <v>354</v>
      </c>
      <c r="D4" s="15" t="s">
        <v>355</v>
      </c>
      <c r="E4" s="15" t="s">
        <v>356</v>
      </c>
      <c r="F4" s="16" t="s">
        <v>357</v>
      </c>
      <c r="G4" s="17"/>
      <c r="H4" s="19"/>
    </row>
    <row r="5" ht="18" customHeight="1">
      <c r="A5" s="46"/>
      <c r="B5" s="46"/>
      <c r="C5" s="46"/>
      <c r="D5" s="46"/>
      <c r="E5" s="46"/>
      <c r="F5" s="132" t="s">
        <v>325</v>
      </c>
      <c r="G5" s="132" t="s">
        <v>358</v>
      </c>
      <c r="H5" s="132" t="s">
        <v>359</v>
      </c>
    </row>
    <row r="6" ht="21" customHeight="1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132">
        <v>8</v>
      </c>
    </row>
    <row r="7" ht="33" customHeight="1">
      <c r="A7" s="133"/>
      <c r="B7" s="133"/>
      <c r="C7" s="133"/>
      <c r="D7" s="133"/>
      <c r="E7" s="133"/>
      <c r="F7" s="136"/>
      <c r="G7" s="137"/>
      <c r="H7" s="137"/>
    </row>
    <row r="8" ht="24" customHeight="1">
      <c r="A8" s="128" t="s">
        <v>30</v>
      </c>
      <c r="B8" s="138"/>
      <c r="C8" s="138"/>
      <c r="D8" s="138"/>
      <c r="E8" s="138"/>
      <c r="F8" s="139"/>
      <c r="G8" s="140"/>
      <c r="H8" s="140"/>
    </row>
    <row r="9" ht="25" customHeight="1">
      <c r="A9" s="97" t="s">
        <v>319</v>
      </c>
      <c r="B9" s="98"/>
      <c r="C9" s="98"/>
      <c r="D9" s="98"/>
      <c r="E9" s="98"/>
      <c r="F9" s="98"/>
      <c r="G9" s="98"/>
      <c r="H9" s="98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1" activeCellId="0" sqref="A11:K11"/>
    </sheetView>
  </sheetViews>
  <sheetFormatPr baseColWidth="8" defaultColWidth="9.1406299999999998" defaultRowHeight="14.25" customHeight="1"/>
  <cols>
    <col customWidth="1" min="1" max="1" width="10.2852"/>
    <col customWidth="1" min="2" max="3" width="23.843800000000002"/>
    <col customWidth="1" min="4" max="4" width="11.140599999999999"/>
    <col customWidth="1" min="5" max="5" width="17.710899999999999"/>
    <col customWidth="1" min="6" max="6" width="9.84375"/>
    <col customWidth="1" min="7" max="7" width="17.710899999999999"/>
    <col customWidth="1" min="8" max="11" width="15.417999999999999"/>
  </cols>
  <sheetData>
    <row r="1" ht="13.5" customHeight="1">
      <c r="A1" s="9"/>
      <c r="B1" s="9"/>
      <c r="C1" s="9"/>
      <c r="D1" s="141"/>
      <c r="E1" s="141"/>
      <c r="F1" s="141"/>
      <c r="G1" s="141"/>
      <c r="H1" s="66"/>
      <c r="I1" s="66"/>
      <c r="J1" s="66"/>
      <c r="K1" s="142" t="s">
        <v>360</v>
      </c>
    </row>
    <row r="2" ht="27.75" customHeight="1">
      <c r="A2" s="12" t="str">
        <f>"2025"&amp;"年上级转移支付补助项目支出预算表"</f>
        <v>2025年上级转移支付补助项目支出预算表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>
      <c r="A3" s="130" t="str">
        <f>"单位名称："&amp;"德宏州烟叶生产技术推广站"</f>
        <v>单位名称：德宏州烟叶生产技术推广站</v>
      </c>
      <c r="B3" s="13"/>
      <c r="C3" s="13"/>
      <c r="D3" s="13"/>
      <c r="E3" s="13"/>
      <c r="F3" s="13"/>
      <c r="G3" s="13"/>
      <c r="H3" s="103"/>
      <c r="I3" s="103"/>
      <c r="J3" s="103"/>
      <c r="K3" s="143" t="s">
        <v>27</v>
      </c>
    </row>
    <row r="4" ht="21.75" customHeight="1">
      <c r="A4" s="25" t="s">
        <v>226</v>
      </c>
      <c r="B4" s="25" t="s">
        <v>163</v>
      </c>
      <c r="C4" s="25" t="s">
        <v>227</v>
      </c>
      <c r="D4" s="132" t="s">
        <v>164</v>
      </c>
      <c r="E4" s="132" t="s">
        <v>165</v>
      </c>
      <c r="F4" s="132" t="s">
        <v>228</v>
      </c>
      <c r="G4" s="132" t="s">
        <v>229</v>
      </c>
      <c r="H4" s="24" t="s">
        <v>30</v>
      </c>
      <c r="I4" s="24" t="s">
        <v>361</v>
      </c>
      <c r="J4" s="24"/>
      <c r="K4" s="24"/>
    </row>
    <row r="5" ht="21.75" customHeight="1">
      <c r="A5" s="25"/>
      <c r="B5" s="25"/>
      <c r="C5" s="25"/>
      <c r="D5" s="132"/>
      <c r="E5" s="132"/>
      <c r="F5" s="132"/>
      <c r="G5" s="132"/>
      <c r="H5" s="24"/>
      <c r="I5" s="132" t="s">
        <v>34</v>
      </c>
      <c r="J5" s="132" t="s">
        <v>35</v>
      </c>
      <c r="K5" s="132" t="s">
        <v>36</v>
      </c>
    </row>
    <row r="6" ht="40.5" customHeight="1">
      <c r="A6" s="25"/>
      <c r="B6" s="25"/>
      <c r="C6" s="25"/>
      <c r="D6" s="132"/>
      <c r="E6" s="132"/>
      <c r="F6" s="132"/>
      <c r="G6" s="132"/>
      <c r="H6" s="24"/>
      <c r="I6" s="132" t="s">
        <v>33</v>
      </c>
      <c r="J6" s="132"/>
      <c r="K6" s="132"/>
    </row>
    <row r="7" ht="15" customHeight="1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96">
        <v>10</v>
      </c>
      <c r="K7" s="96">
        <v>11</v>
      </c>
    </row>
    <row r="8" ht="52.5" customHeight="1">
      <c r="A8" s="127"/>
      <c r="B8" s="95"/>
      <c r="C8" s="127"/>
      <c r="D8" s="127"/>
      <c r="E8" s="127"/>
      <c r="F8" s="127"/>
      <c r="G8" s="127"/>
      <c r="H8" s="29"/>
      <c r="I8" s="29"/>
      <c r="J8" s="29"/>
      <c r="K8" s="136"/>
    </row>
    <row r="9" ht="52.5" customHeight="1">
      <c r="A9" s="95"/>
      <c r="B9" s="95"/>
      <c r="C9" s="95"/>
      <c r="D9" s="95"/>
      <c r="E9" s="95"/>
      <c r="F9" s="95"/>
      <c r="G9" s="95"/>
      <c r="H9" s="29"/>
      <c r="I9" s="29"/>
      <c r="J9" s="29"/>
      <c r="K9" s="139"/>
    </row>
    <row r="10" ht="30" customHeight="1">
      <c r="A10" s="145" t="s">
        <v>318</v>
      </c>
      <c r="B10" s="146"/>
      <c r="C10" s="146"/>
      <c r="D10" s="146"/>
      <c r="E10" s="146"/>
      <c r="F10" s="146"/>
      <c r="G10" s="146"/>
      <c r="H10" s="29"/>
      <c r="I10" s="29"/>
      <c r="J10" s="29"/>
      <c r="K10" s="139"/>
    </row>
    <row r="11" ht="28" customHeight="1">
      <c r="A11" s="97" t="s">
        <v>319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9.1406299999999998" defaultRowHeight="14.25" customHeight="1"/>
  <cols>
    <col customWidth="1" min="1" max="4" width="20.046900000000001"/>
    <col customWidth="1" min="5" max="7" width="21.046900000000001"/>
  </cols>
  <sheetData>
    <row r="1" ht="13.5" customHeight="1">
      <c r="A1" s="9"/>
      <c r="B1" s="9"/>
      <c r="C1" s="9"/>
      <c r="D1" s="141"/>
      <c r="E1" s="66"/>
      <c r="F1" s="66"/>
      <c r="G1" s="142" t="s">
        <v>362</v>
      </c>
    </row>
    <row r="2" ht="27.75" customHeight="1">
      <c r="A2" s="12" t="str">
        <f>"2025"&amp;"年部门项目支出中期规划预算表"</f>
        <v>2025年部门项目支出中期规划预算表</v>
      </c>
      <c r="B2" s="12"/>
      <c r="C2" s="12"/>
      <c r="D2" s="12"/>
      <c r="E2" s="12"/>
      <c r="F2" s="12"/>
      <c r="G2" s="12"/>
    </row>
    <row r="3" ht="13.5" customHeight="1">
      <c r="A3" s="130" t="str">
        <f>"单位名称："&amp;"德宏州烟叶生产技术推广站"</f>
        <v>单位名称：德宏州烟叶生产技术推广站</v>
      </c>
      <c r="B3" s="13"/>
      <c r="C3" s="13"/>
      <c r="D3" s="13"/>
      <c r="E3" s="103"/>
      <c r="F3" s="103"/>
      <c r="G3" s="143" t="s">
        <v>27</v>
      </c>
    </row>
    <row r="4" ht="21.75" customHeight="1">
      <c r="A4" s="26" t="s">
        <v>227</v>
      </c>
      <c r="B4" s="26" t="s">
        <v>226</v>
      </c>
      <c r="C4" s="26" t="s">
        <v>163</v>
      </c>
      <c r="D4" s="15" t="s">
        <v>363</v>
      </c>
      <c r="E4" s="30" t="s">
        <v>34</v>
      </c>
      <c r="F4" s="18"/>
      <c r="G4" s="44"/>
    </row>
    <row r="5" ht="21.75" customHeight="1">
      <c r="A5" s="147"/>
      <c r="B5" s="147"/>
      <c r="C5" s="147"/>
      <c r="D5" s="20"/>
      <c r="E5" s="15" t="str">
        <f>"2025"&amp;"年"</f>
        <v>2025年</v>
      </c>
      <c r="F5" s="15" t="str">
        <f>"2025"+1&amp;"年"</f>
        <v>2026年</v>
      </c>
      <c r="G5" s="15" t="str">
        <f>"2025"+2&amp;"年"</f>
        <v>2027年</v>
      </c>
    </row>
    <row r="6" ht="40.5" customHeight="1">
      <c r="A6" s="148"/>
      <c r="B6" s="148"/>
      <c r="C6" s="148"/>
      <c r="D6" s="46"/>
      <c r="E6" s="46" t="s">
        <v>33</v>
      </c>
      <c r="F6" s="46" t="s">
        <v>33</v>
      </c>
      <c r="G6" s="46" t="s">
        <v>33</v>
      </c>
    </row>
    <row r="7" ht="15" customHeight="1">
      <c r="A7" s="144">
        <v>1</v>
      </c>
      <c r="B7" s="144">
        <v>2</v>
      </c>
      <c r="C7" s="144">
        <v>3</v>
      </c>
      <c r="D7" s="96">
        <v>4</v>
      </c>
      <c r="E7" s="144">
        <v>5</v>
      </c>
      <c r="F7" s="144">
        <v>6</v>
      </c>
      <c r="G7" s="144">
        <v>7</v>
      </c>
    </row>
    <row r="8" ht="52.5" customHeight="1">
      <c r="A8" s="149" t="s">
        <v>46</v>
      </c>
      <c r="B8" s="95"/>
      <c r="C8" s="95"/>
      <c r="D8" s="95"/>
      <c r="E8" s="29">
        <v>160000</v>
      </c>
      <c r="F8" s="29"/>
      <c r="G8" s="29"/>
    </row>
    <row r="9" ht="52.5" customHeight="1">
      <c r="A9" s="150"/>
      <c r="B9" s="95" t="s">
        <v>364</v>
      </c>
      <c r="C9" s="95" t="s">
        <v>232</v>
      </c>
      <c r="D9" s="95" t="s">
        <v>365</v>
      </c>
      <c r="E9" s="29">
        <v>160000</v>
      </c>
      <c r="F9" s="29"/>
      <c r="G9" s="29"/>
    </row>
    <row r="10" ht="30" customHeight="1">
      <c r="A10" s="151" t="s">
        <v>30</v>
      </c>
      <c r="B10" s="152" t="s">
        <v>366</v>
      </c>
      <c r="C10" s="152"/>
      <c r="D10" s="153"/>
      <c r="E10" s="29">
        <v>160000</v>
      </c>
      <c r="F10" s="29"/>
      <c r="G10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9.1406299999999998" defaultRowHeight="12" customHeight="1"/>
  <cols>
    <col customWidth="1" min="1" max="1" width="7.625"/>
    <col customWidth="1" min="2" max="2" width="11.199199999999999"/>
    <col customWidth="1" min="3" max="4" width="13.4727"/>
    <col customWidth="1" min="5" max="5" width="13.199199999999999"/>
    <col customWidth="1" min="6" max="6" width="8.4726599999999994"/>
    <col customWidth="1" min="7" max="7" width="5.3398399999999997"/>
    <col customWidth="1" min="8" max="8" width="8.4726599999999994"/>
    <col customWidth="1" min="9" max="12" width="11.914099999999999"/>
    <col customWidth="1" min="13" max="13" width="9.1992200000000004"/>
    <col customWidth="1" min="14" max="14" width="11.914099999999999"/>
    <col customWidth="1" min="15" max="15" width="4.4726600000000003"/>
    <col customWidth="1" min="16" max="19" width="4.9140600000000001"/>
  </cols>
  <sheetData>
    <row r="1" ht="16.5" customHeight="1">
      <c r="A1" s="8"/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9"/>
      <c r="N1" s="9"/>
      <c r="O1" s="9"/>
      <c r="P1" s="11" t="s">
        <v>26</v>
      </c>
      <c r="Q1" s="11" t="s">
        <v>26</v>
      </c>
    </row>
    <row r="2" ht="36.75" customHeight="1">
      <c r="A2" s="12" t="str">
        <f>"2025"&amp;"年部门收入预算表"</f>
        <v>2025年部门收入预算表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18" customHeight="1">
      <c r="A3" s="13" t="str">
        <f>"单位名称："&amp;"德宏州烟叶生产技术推广站"</f>
        <v>单位名称：德宏州烟叶生产技术推广站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1" t="s">
        <v>27</v>
      </c>
      <c r="Q3" s="11"/>
    </row>
    <row r="4" ht="21" customHeight="1">
      <c r="A4" s="15" t="s">
        <v>28</v>
      </c>
      <c r="B4" s="15" t="s">
        <v>29</v>
      </c>
      <c r="C4" s="15" t="s">
        <v>30</v>
      </c>
      <c r="D4" s="16" t="s">
        <v>31</v>
      </c>
      <c r="E4" s="17"/>
      <c r="F4" s="17"/>
      <c r="G4" s="17"/>
      <c r="H4" s="17"/>
      <c r="I4" s="18"/>
      <c r="J4" s="17"/>
      <c r="K4" s="17"/>
      <c r="L4" s="17"/>
      <c r="M4" s="17"/>
      <c r="N4" s="19"/>
      <c r="O4" s="16" t="s">
        <v>32</v>
      </c>
      <c r="P4" s="17"/>
      <c r="Q4" s="17"/>
      <c r="R4" s="17"/>
      <c r="S4" s="19"/>
    </row>
    <row r="5" ht="41.25" customHeight="1">
      <c r="A5" s="20"/>
      <c r="B5" s="20"/>
      <c r="C5" s="20"/>
      <c r="D5" s="20" t="s">
        <v>33</v>
      </c>
      <c r="E5" s="20" t="s">
        <v>34</v>
      </c>
      <c r="F5" s="20" t="s">
        <v>35</v>
      </c>
      <c r="G5" s="20" t="s">
        <v>36</v>
      </c>
      <c r="H5" s="15" t="s">
        <v>37</v>
      </c>
      <c r="I5" s="21" t="s">
        <v>38</v>
      </c>
      <c r="J5" s="21"/>
      <c r="K5" s="21"/>
      <c r="L5" s="21"/>
      <c r="M5" s="21"/>
      <c r="N5" s="21"/>
      <c r="O5" s="15" t="s">
        <v>33</v>
      </c>
      <c r="P5" s="15" t="s">
        <v>34</v>
      </c>
      <c r="Q5" s="15" t="s">
        <v>35</v>
      </c>
      <c r="R5" s="15" t="s">
        <v>36</v>
      </c>
      <c r="S5" s="15" t="s">
        <v>39</v>
      </c>
    </row>
    <row r="6" ht="43.5" customHeight="1">
      <c r="A6" s="22"/>
      <c r="B6" s="22"/>
      <c r="C6" s="22"/>
      <c r="D6" s="23"/>
      <c r="E6" s="23"/>
      <c r="F6" s="23"/>
      <c r="G6" s="22"/>
      <c r="H6" s="22"/>
      <c r="I6" s="24" t="s">
        <v>33</v>
      </c>
      <c r="J6" s="25" t="s">
        <v>40</v>
      </c>
      <c r="K6" s="25" t="s">
        <v>41</v>
      </c>
      <c r="L6" s="26" t="s">
        <v>42</v>
      </c>
      <c r="M6" s="26" t="s">
        <v>43</v>
      </c>
      <c r="N6" s="26" t="s">
        <v>44</v>
      </c>
      <c r="O6" s="23"/>
      <c r="P6" s="23"/>
      <c r="Q6" s="23"/>
      <c r="R6" s="23"/>
      <c r="S6" s="23"/>
    </row>
    <row r="7" ht="21" customHeight="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7">
        <v>19</v>
      </c>
    </row>
    <row r="8" ht="52.5" customHeight="1">
      <c r="A8" s="28" t="s">
        <v>45</v>
      </c>
      <c r="B8" s="28" t="s">
        <v>46</v>
      </c>
      <c r="C8" s="29">
        <v>1106161.4299999999</v>
      </c>
      <c r="D8" s="29">
        <v>1106161.4299999999</v>
      </c>
      <c r="E8" s="29">
        <v>1106161.4299999999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ht="30" customHeight="1">
      <c r="A9" s="30" t="s">
        <v>30</v>
      </c>
      <c r="B9" s="31"/>
      <c r="C9" s="32">
        <v>1106161.4299999999</v>
      </c>
      <c r="D9" s="32">
        <v>1106161.4299999999</v>
      </c>
      <c r="E9" s="32">
        <v>1106161.4299999999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8.84375" defaultRowHeight="15" customHeight="1"/>
  <cols>
    <col customWidth="1" min="1" max="1" width="9.625"/>
    <col customWidth="1" min="2" max="2" width="9.4726599999999994"/>
    <col customWidth="1" min="3" max="6" width="14.4727"/>
    <col customWidth="1" min="7" max="7" width="12.625"/>
    <col customWidth="1" min="8" max="8" width="4.3398399999999997"/>
    <col customWidth="1" min="9" max="9" width="7.2851600000000003"/>
    <col customWidth="1" min="10" max="13" width="12.769500000000001"/>
    <col customWidth="1" min="14" max="14" width="5.7695299999999996"/>
    <col customWidth="1" min="15" max="15" width="12.769500000000001"/>
  </cols>
  <sheetData>
    <row r="1" ht="18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 t="s">
        <v>47</v>
      </c>
      <c r="O1" s="34"/>
    </row>
    <row r="2" ht="36" customHeight="1">
      <c r="A2" s="35" t="str">
        <f>"2025"&amp;"年部门支出预算表"</f>
        <v>2025年部门支出预算表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8.75" customHeight="1">
      <c r="A3" s="13" t="str">
        <f>"单位名称："&amp;"德宏州烟叶生产技术推广站"</f>
        <v>单位名称：德宏州烟叶生产技术推广站</v>
      </c>
      <c r="B3" s="13"/>
      <c r="C3" s="13"/>
      <c r="D3" s="13"/>
      <c r="E3" s="13"/>
      <c r="F3" s="13"/>
      <c r="G3" s="33"/>
      <c r="H3" s="33"/>
      <c r="I3" s="33"/>
      <c r="J3" s="33"/>
      <c r="K3" s="33"/>
      <c r="L3" s="33"/>
      <c r="M3" s="33"/>
      <c r="N3" s="34" t="s">
        <v>1</v>
      </c>
      <c r="O3" s="34"/>
    </row>
    <row r="4" ht="31.5" customHeight="1">
      <c r="A4" s="36" t="s">
        <v>48</v>
      </c>
      <c r="B4" s="36" t="s">
        <v>49</v>
      </c>
      <c r="C4" s="36" t="s">
        <v>30</v>
      </c>
      <c r="D4" s="36" t="s">
        <v>34</v>
      </c>
      <c r="E4" s="36"/>
      <c r="F4" s="36"/>
      <c r="G4" s="36" t="s">
        <v>35</v>
      </c>
      <c r="H4" s="36" t="s">
        <v>36</v>
      </c>
      <c r="I4" s="36" t="s">
        <v>50</v>
      </c>
      <c r="J4" s="36" t="s">
        <v>51</v>
      </c>
      <c r="K4" s="36"/>
      <c r="L4" s="36"/>
      <c r="M4" s="36"/>
      <c r="N4" s="36"/>
      <c r="O4" s="36"/>
    </row>
    <row r="5" ht="37.299999999999997" customHeight="1">
      <c r="A5" s="36"/>
      <c r="B5" s="36"/>
      <c r="C5" s="36"/>
      <c r="D5" s="36" t="s">
        <v>33</v>
      </c>
      <c r="E5" s="36" t="s">
        <v>52</v>
      </c>
      <c r="F5" s="36" t="s">
        <v>53</v>
      </c>
      <c r="G5" s="36"/>
      <c r="H5" s="36"/>
      <c r="I5" s="36"/>
      <c r="J5" s="36" t="s">
        <v>33</v>
      </c>
      <c r="K5" s="36" t="s">
        <v>54</v>
      </c>
      <c r="L5" s="36" t="s">
        <v>55</v>
      </c>
      <c r="M5" s="36" t="s">
        <v>56</v>
      </c>
      <c r="N5" s="36" t="s">
        <v>57</v>
      </c>
      <c r="O5" s="36" t="s">
        <v>58</v>
      </c>
    </row>
    <row r="6" ht="18.75" customHeight="1">
      <c r="A6" s="37" t="s">
        <v>59</v>
      </c>
      <c r="B6" s="37" t="s">
        <v>60</v>
      </c>
      <c r="C6" s="37" t="s">
        <v>61</v>
      </c>
      <c r="D6" s="37" t="s">
        <v>62</v>
      </c>
      <c r="E6" s="37" t="s">
        <v>63</v>
      </c>
      <c r="F6" s="37" t="s">
        <v>64</v>
      </c>
      <c r="G6" s="37" t="s">
        <v>65</v>
      </c>
      <c r="H6" s="37" t="s">
        <v>66</v>
      </c>
      <c r="I6" s="37" t="s">
        <v>67</v>
      </c>
      <c r="J6" s="37" t="s">
        <v>68</v>
      </c>
      <c r="K6" s="37" t="s">
        <v>69</v>
      </c>
      <c r="L6" s="37" t="s">
        <v>70</v>
      </c>
      <c r="M6" s="37" t="s">
        <v>71</v>
      </c>
      <c r="N6" s="37" t="s">
        <v>72</v>
      </c>
      <c r="O6" s="37" t="s">
        <v>73</v>
      </c>
    </row>
    <row r="7" ht="52.5" customHeight="1">
      <c r="A7" s="38" t="s">
        <v>74</v>
      </c>
      <c r="B7" s="38" t="s">
        <v>75</v>
      </c>
      <c r="C7" s="7">
        <v>104611.59</v>
      </c>
      <c r="D7" s="7">
        <v>104611.59</v>
      </c>
      <c r="E7" s="7">
        <v>104611.59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ht="52.5" customHeight="1">
      <c r="A8" s="39" t="s">
        <v>76</v>
      </c>
      <c r="B8" s="39" t="s">
        <v>77</v>
      </c>
      <c r="C8" s="7">
        <v>100364.8</v>
      </c>
      <c r="D8" s="7">
        <v>100364.8</v>
      </c>
      <c r="E8" s="7">
        <v>100364.8</v>
      </c>
      <c r="F8" s="7"/>
      <c r="G8" s="7"/>
      <c r="H8" s="7"/>
      <c r="I8" s="7"/>
      <c r="J8" s="7"/>
      <c r="K8" s="7"/>
      <c r="L8" s="7"/>
      <c r="M8" s="7"/>
      <c r="N8" s="7"/>
      <c r="O8" s="7"/>
    </row>
    <row r="9" ht="52.5" customHeight="1">
      <c r="A9" s="40" t="s">
        <v>78</v>
      </c>
      <c r="B9" s="40" t="s">
        <v>79</v>
      </c>
      <c r="C9" s="7">
        <v>100364.8</v>
      </c>
      <c r="D9" s="7">
        <v>100364.8</v>
      </c>
      <c r="E9" s="7">
        <v>100364.8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ht="52.5" customHeight="1">
      <c r="A10" s="39" t="s">
        <v>80</v>
      </c>
      <c r="B10" s="39" t="s">
        <v>81</v>
      </c>
      <c r="C10" s="7">
        <v>4246.79</v>
      </c>
      <c r="D10" s="7">
        <v>4246.79</v>
      </c>
      <c r="E10" s="7">
        <v>4246.79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52.5" customHeight="1">
      <c r="A11" s="40" t="s">
        <v>82</v>
      </c>
      <c r="B11" s="40" t="s">
        <v>81</v>
      </c>
      <c r="C11" s="7">
        <v>4246.79</v>
      </c>
      <c r="D11" s="7">
        <v>4246.79</v>
      </c>
      <c r="E11" s="7">
        <v>4246.79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ht="52.5" customHeight="1">
      <c r="A12" s="38" t="s">
        <v>83</v>
      </c>
      <c r="B12" s="38" t="s">
        <v>84</v>
      </c>
      <c r="C12" s="7">
        <v>68996.240000000005</v>
      </c>
      <c r="D12" s="7">
        <v>68996.240000000005</v>
      </c>
      <c r="E12" s="7">
        <v>68996.240000000005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52.5" customHeight="1">
      <c r="A13" s="39" t="s">
        <v>85</v>
      </c>
      <c r="B13" s="39" t="s">
        <v>86</v>
      </c>
      <c r="C13" s="7">
        <v>68996.240000000005</v>
      </c>
      <c r="D13" s="7">
        <v>68996.240000000005</v>
      </c>
      <c r="E13" s="7">
        <v>68996.240000000005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52.5" customHeight="1">
      <c r="A14" s="40" t="s">
        <v>87</v>
      </c>
      <c r="B14" s="40" t="s">
        <v>88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52.5" customHeight="1">
      <c r="A15" s="40" t="s">
        <v>89</v>
      </c>
      <c r="B15" s="40" t="s">
        <v>90</v>
      </c>
      <c r="C15" s="7">
        <v>49555.120000000003</v>
      </c>
      <c r="D15" s="7">
        <v>49555.120000000003</v>
      </c>
      <c r="E15" s="7">
        <v>49555.120000000003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52.5" customHeight="1">
      <c r="A16" s="40" t="s">
        <v>91</v>
      </c>
      <c r="B16" s="40" t="s">
        <v>92</v>
      </c>
      <c r="C16" s="7">
        <v>12545.6</v>
      </c>
      <c r="D16" s="7">
        <v>12545.6</v>
      </c>
      <c r="E16" s="7">
        <v>12545.6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ht="52.5" customHeight="1">
      <c r="A17" s="40" t="s">
        <v>93</v>
      </c>
      <c r="B17" s="40" t="s">
        <v>94</v>
      </c>
      <c r="C17" s="7">
        <v>6895.5200000000004</v>
      </c>
      <c r="D17" s="7">
        <v>6895.5200000000004</v>
      </c>
      <c r="E17" s="7">
        <v>6895.5200000000004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ht="52.5" customHeight="1">
      <c r="A18" s="38" t="s">
        <v>95</v>
      </c>
      <c r="B18" s="38" t="s">
        <v>96</v>
      </c>
      <c r="C18" s="7">
        <v>857280</v>
      </c>
      <c r="D18" s="7">
        <v>857280</v>
      </c>
      <c r="E18" s="7">
        <v>697280</v>
      </c>
      <c r="F18" s="7">
        <v>160000</v>
      </c>
      <c r="G18" s="7"/>
      <c r="H18" s="7"/>
      <c r="I18" s="7"/>
      <c r="J18" s="7"/>
      <c r="K18" s="7"/>
      <c r="L18" s="7"/>
      <c r="M18" s="7"/>
      <c r="N18" s="7"/>
      <c r="O18" s="7"/>
    </row>
    <row r="19" ht="52.5" customHeight="1">
      <c r="A19" s="39" t="s">
        <v>97</v>
      </c>
      <c r="B19" s="39" t="s">
        <v>98</v>
      </c>
      <c r="C19" s="7">
        <v>857280</v>
      </c>
      <c r="D19" s="7">
        <v>857280</v>
      </c>
      <c r="E19" s="7">
        <v>697280</v>
      </c>
      <c r="F19" s="7">
        <v>160000</v>
      </c>
      <c r="G19" s="7"/>
      <c r="H19" s="7"/>
      <c r="I19" s="7"/>
      <c r="J19" s="7"/>
      <c r="K19" s="7"/>
      <c r="L19" s="7"/>
      <c r="M19" s="7"/>
      <c r="N19" s="7"/>
      <c r="O19" s="7"/>
    </row>
    <row r="20" ht="52.5" customHeight="1">
      <c r="A20" s="40" t="s">
        <v>99</v>
      </c>
      <c r="B20" s="40" t="s">
        <v>100</v>
      </c>
      <c r="C20" s="7">
        <v>697280</v>
      </c>
      <c r="D20" s="7">
        <v>697280</v>
      </c>
      <c r="E20" s="7">
        <v>697280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ht="52.5" customHeight="1">
      <c r="A21" s="40" t="s">
        <v>101</v>
      </c>
      <c r="B21" s="40" t="s">
        <v>102</v>
      </c>
      <c r="C21" s="7">
        <v>160000</v>
      </c>
      <c r="D21" s="7">
        <v>160000</v>
      </c>
      <c r="E21" s="7"/>
      <c r="F21" s="7">
        <v>160000</v>
      </c>
      <c r="G21" s="7"/>
      <c r="H21" s="7"/>
      <c r="I21" s="7"/>
      <c r="J21" s="7"/>
      <c r="K21" s="7"/>
      <c r="L21" s="7"/>
      <c r="M21" s="7"/>
      <c r="N21" s="7"/>
      <c r="O21" s="7"/>
    </row>
    <row r="22" ht="52.5" customHeight="1">
      <c r="A22" s="38" t="s">
        <v>103</v>
      </c>
      <c r="B22" s="38" t="s">
        <v>104</v>
      </c>
      <c r="C22" s="7">
        <v>75273.600000000006</v>
      </c>
      <c r="D22" s="7">
        <v>75273.600000000006</v>
      </c>
      <c r="E22" s="7">
        <v>75273.600000000006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ht="52.5" customHeight="1">
      <c r="A23" s="39" t="s">
        <v>105</v>
      </c>
      <c r="B23" s="39" t="s">
        <v>106</v>
      </c>
      <c r="C23" s="7">
        <v>75273.600000000006</v>
      </c>
      <c r="D23" s="7">
        <v>75273.600000000006</v>
      </c>
      <c r="E23" s="7">
        <v>75273.600000000006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ht="52.5" customHeight="1">
      <c r="A24" s="40" t="s">
        <v>107</v>
      </c>
      <c r="B24" s="40" t="s">
        <v>108</v>
      </c>
      <c r="C24" s="7">
        <v>75273.600000000006</v>
      </c>
      <c r="D24" s="7">
        <v>75273.600000000006</v>
      </c>
      <c r="E24" s="7">
        <v>75273.600000000006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ht="30" customHeight="1">
      <c r="A25" s="37" t="s">
        <v>30</v>
      </c>
      <c r="B25" s="37"/>
      <c r="C25" s="7">
        <v>1106161.4299999999</v>
      </c>
      <c r="D25" s="7">
        <v>1106161.4299999999</v>
      </c>
      <c r="E25" s="7">
        <v>946161.43000000005</v>
      </c>
      <c r="F25" s="7">
        <v>160000</v>
      </c>
      <c r="G25" s="7"/>
      <c r="H25" s="7"/>
      <c r="I25" s="7"/>
      <c r="J25" s="7"/>
      <c r="K25" s="7"/>
      <c r="L25" s="7"/>
      <c r="M25" s="7"/>
      <c r="N25" s="7"/>
      <c r="O25" s="7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9.1406299999999998" defaultRowHeight="14.25" customHeight="1"/>
  <cols>
    <col customWidth="1" min="1" max="1" width="32.769500000000001"/>
    <col customWidth="1" min="2" max="2" width="23.914100000000001"/>
    <col customWidth="1" min="3" max="3" width="35.472700000000003"/>
    <col customWidth="1" min="4" max="4" width="36.417999999999999"/>
  </cols>
  <sheetData>
    <row r="1" ht="17.25" customHeight="1">
      <c r="A1" s="14"/>
      <c r="B1" s="14"/>
      <c r="C1" s="14"/>
      <c r="D1" s="11" t="s">
        <v>109</v>
      </c>
    </row>
    <row r="2" ht="30.75" customHeight="1">
      <c r="A2" s="41" t="str">
        <f>"2025"&amp;"年部门财政拨款收支预算总表"</f>
        <v>2025年部门财政拨款收支预算总表</v>
      </c>
      <c r="B2" s="41"/>
      <c r="C2" s="41"/>
      <c r="D2" s="41"/>
    </row>
    <row r="3" ht="18.75" customHeight="1">
      <c r="A3" s="13" t="str">
        <f>"单位名称："&amp;"德宏州烟叶生产技术推广站"</f>
        <v>单位名称：德宏州烟叶生产技术推广站</v>
      </c>
      <c r="B3" s="42"/>
      <c r="C3" s="42"/>
      <c r="D3" s="43" t="s">
        <v>1</v>
      </c>
    </row>
    <row r="4" ht="19.5" customHeight="1">
      <c r="A4" s="30" t="s">
        <v>110</v>
      </c>
      <c r="B4" s="44"/>
      <c r="C4" s="30" t="s">
        <v>111</v>
      </c>
      <c r="D4" s="44"/>
    </row>
    <row r="5" ht="21.75" customHeight="1">
      <c r="A5" s="45" t="s">
        <v>112</v>
      </c>
      <c r="B5" s="15" t="s">
        <v>5</v>
      </c>
      <c r="C5" s="45" t="s">
        <v>113</v>
      </c>
      <c r="D5" s="15" t="s">
        <v>5</v>
      </c>
    </row>
    <row r="6" ht="17.25" customHeight="1">
      <c r="A6" s="22"/>
      <c r="B6" s="46"/>
      <c r="C6" s="22"/>
      <c r="D6" s="46"/>
    </row>
    <row r="7" ht="19.5" customHeight="1">
      <c r="A7" s="47" t="s">
        <v>114</v>
      </c>
      <c r="B7" s="29">
        <v>1106161.4299999999</v>
      </c>
      <c r="C7" s="47" t="s">
        <v>115</v>
      </c>
      <c r="D7" s="29">
        <v>1106161.4299999999</v>
      </c>
    </row>
    <row r="8" ht="19.5" customHeight="1">
      <c r="A8" s="47" t="s">
        <v>116</v>
      </c>
      <c r="B8" s="29">
        <v>1106161.4299999999</v>
      </c>
      <c r="C8" s="48" t="s">
        <v>117</v>
      </c>
      <c r="D8" s="29"/>
    </row>
    <row r="9" ht="19.5" customHeight="1">
      <c r="A9" s="49" t="s">
        <v>118</v>
      </c>
      <c r="B9" s="29"/>
      <c r="C9" s="48" t="s">
        <v>119</v>
      </c>
      <c r="D9" s="29"/>
    </row>
    <row r="10" ht="19.5" customHeight="1">
      <c r="A10" s="49" t="s">
        <v>120</v>
      </c>
      <c r="B10" s="29"/>
      <c r="C10" s="48" t="s">
        <v>121</v>
      </c>
      <c r="D10" s="29"/>
    </row>
    <row r="11" ht="19.5" customHeight="1">
      <c r="A11" s="49" t="s">
        <v>122</v>
      </c>
      <c r="B11" s="29"/>
      <c r="C11" s="48" t="s">
        <v>123</v>
      </c>
      <c r="D11" s="29"/>
    </row>
    <row r="12" ht="19.5" customHeight="1">
      <c r="A12" s="49" t="s">
        <v>116</v>
      </c>
      <c r="B12" s="29"/>
      <c r="C12" s="48" t="s">
        <v>124</v>
      </c>
      <c r="D12" s="29"/>
    </row>
    <row r="13" ht="19.5" customHeight="1">
      <c r="A13" s="49" t="s">
        <v>118</v>
      </c>
      <c r="B13" s="29"/>
      <c r="C13" s="48" t="s">
        <v>125</v>
      </c>
      <c r="D13" s="29"/>
    </row>
    <row r="14" ht="19.5" customHeight="1">
      <c r="A14" s="49" t="s">
        <v>120</v>
      </c>
      <c r="B14" s="29"/>
      <c r="C14" s="48" t="s">
        <v>126</v>
      </c>
      <c r="D14" s="29"/>
    </row>
    <row r="15" ht="19.5" customHeight="1">
      <c r="A15" s="50"/>
      <c r="B15" s="29"/>
      <c r="C15" s="48" t="s">
        <v>127</v>
      </c>
      <c r="D15" s="29">
        <v>104611.59</v>
      </c>
    </row>
    <row r="16" ht="19.5" customHeight="1">
      <c r="A16" s="50"/>
      <c r="B16" s="29"/>
      <c r="C16" s="48" t="s">
        <v>128</v>
      </c>
      <c r="D16" s="29">
        <v>68996.240000000005</v>
      </c>
    </row>
    <row r="17" ht="19.5" customHeight="1">
      <c r="A17" s="50"/>
      <c r="B17" s="29"/>
      <c r="C17" s="48" t="s">
        <v>129</v>
      </c>
      <c r="D17" s="29"/>
    </row>
    <row r="18" ht="19.5" customHeight="1">
      <c r="A18" s="50"/>
      <c r="B18" s="29"/>
      <c r="C18" s="48" t="s">
        <v>130</v>
      </c>
      <c r="D18" s="29"/>
    </row>
    <row r="19" ht="19.5" customHeight="1">
      <c r="A19" s="50"/>
      <c r="B19" s="29"/>
      <c r="C19" s="48" t="s">
        <v>131</v>
      </c>
      <c r="D19" s="29">
        <v>857280</v>
      </c>
    </row>
    <row r="20" ht="19.5" customHeight="1">
      <c r="A20" s="47"/>
      <c r="B20" s="29"/>
      <c r="C20" s="48" t="s">
        <v>132</v>
      </c>
      <c r="D20" s="29"/>
    </row>
    <row r="21" ht="19.5" customHeight="1">
      <c r="A21" s="47"/>
      <c r="B21" s="29"/>
      <c r="C21" s="47" t="s">
        <v>133</v>
      </c>
      <c r="D21" s="29"/>
    </row>
    <row r="22" ht="19.5" customHeight="1">
      <c r="A22" s="47"/>
      <c r="B22" s="29"/>
      <c r="C22" s="47" t="s">
        <v>134</v>
      </c>
      <c r="D22" s="29"/>
    </row>
    <row r="23" ht="19.5" customHeight="1">
      <c r="A23" s="47"/>
      <c r="B23" s="29"/>
      <c r="C23" s="47" t="s">
        <v>135</v>
      </c>
      <c r="D23" s="29"/>
    </row>
    <row r="24" ht="19.5" customHeight="1">
      <c r="A24" s="47"/>
      <c r="B24" s="29"/>
      <c r="C24" s="47" t="s">
        <v>136</v>
      </c>
      <c r="D24" s="29"/>
    </row>
    <row r="25" ht="19.5" customHeight="1">
      <c r="A25" s="47"/>
      <c r="B25" s="29"/>
      <c r="C25" s="47" t="s">
        <v>137</v>
      </c>
      <c r="D25" s="29"/>
    </row>
    <row r="26" ht="19.5" customHeight="1">
      <c r="A26" s="48"/>
      <c r="B26" s="29"/>
      <c r="C26" s="47" t="s">
        <v>138</v>
      </c>
      <c r="D26" s="29">
        <v>75273.600000000006</v>
      </c>
    </row>
    <row r="27" ht="19.5" customHeight="1">
      <c r="A27" s="47"/>
      <c r="B27" s="29"/>
      <c r="C27" s="47" t="s">
        <v>139</v>
      </c>
      <c r="D27" s="29"/>
    </row>
    <row r="28" ht="14.25" customHeight="1">
      <c r="A28" s="47"/>
      <c r="B28" s="29"/>
      <c r="C28" s="49" t="s">
        <v>140</v>
      </c>
      <c r="D28" s="29"/>
    </row>
    <row r="29" ht="19.5" customHeight="1">
      <c r="A29" s="47"/>
      <c r="B29" s="29"/>
      <c r="C29" s="47" t="s">
        <v>141</v>
      </c>
      <c r="D29" s="29"/>
    </row>
    <row r="30" ht="19.5" customHeight="1">
      <c r="A30" s="48"/>
      <c r="B30" s="29"/>
      <c r="C30" s="47" t="s">
        <v>142</v>
      </c>
      <c r="D30" s="29"/>
    </row>
    <row r="31" ht="18" customHeight="1">
      <c r="A31" s="48"/>
      <c r="B31" s="29"/>
      <c r="C31" s="47" t="s">
        <v>143</v>
      </c>
      <c r="D31" s="29"/>
    </row>
    <row r="32" ht="18" customHeight="1">
      <c r="A32" s="48"/>
      <c r="B32" s="29"/>
      <c r="C32" s="49" t="s">
        <v>144</v>
      </c>
      <c r="D32" s="29"/>
    </row>
    <row r="33" ht="18" customHeight="1">
      <c r="A33" s="48"/>
      <c r="B33" s="29"/>
      <c r="C33" s="49" t="s">
        <v>145</v>
      </c>
      <c r="D33" s="29"/>
    </row>
    <row r="34" ht="19.5" customHeight="1">
      <c r="A34" s="48"/>
      <c r="B34" s="32"/>
      <c r="C34" s="47" t="s">
        <v>146</v>
      </c>
      <c r="D34" s="32"/>
    </row>
    <row r="35" ht="19.5" customHeight="1">
      <c r="A35" s="48"/>
      <c r="B35" s="29"/>
      <c r="C35" s="47" t="s">
        <v>147</v>
      </c>
      <c r="D35" s="29"/>
    </row>
    <row r="36" ht="19.5" customHeight="1">
      <c r="A36" s="51" t="s">
        <v>24</v>
      </c>
      <c r="B36" s="29">
        <v>1106161.4299999999</v>
      </c>
      <c r="C36" s="51" t="s">
        <v>25</v>
      </c>
      <c r="D36" s="29">
        <v>1106161.4299999999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10.2852" defaultRowHeight="15" customHeight="1" outlineLevelRow="3"/>
  <cols>
    <col customWidth="1" min="1" max="1" width="26.3398"/>
    <col customWidth="1" min="2" max="2" width="24.625"/>
    <col customWidth="1" min="3" max="7" width="19.2852"/>
  </cols>
  <sheetData>
    <row r="1" ht="18.75" customHeight="1">
      <c r="A1" s="52"/>
      <c r="B1" s="52"/>
      <c r="C1" s="52"/>
      <c r="D1" s="52"/>
      <c r="E1" s="52"/>
      <c r="F1" s="52"/>
      <c r="G1" s="53" t="s">
        <v>148</v>
      </c>
    </row>
    <row r="2" ht="33" customHeight="1">
      <c r="A2" s="54" t="str">
        <f>"2025"&amp;"年一般公共预算支出预算表（按功能科目分类）"</f>
        <v>2025年一般公共预算支出预算表（按功能科目分类）</v>
      </c>
      <c r="B2" s="54"/>
      <c r="C2" s="54"/>
      <c r="D2" s="54"/>
      <c r="E2" s="54"/>
      <c r="F2" s="54"/>
      <c r="G2" s="54"/>
    </row>
    <row r="3" ht="18.75" customHeight="1">
      <c r="A3" s="55" t="str">
        <f>"单位名称："&amp;"德宏州烟叶生产技术推广站"</f>
        <v>单位名称：德宏州烟叶生产技术推广站</v>
      </c>
      <c r="B3" s="55"/>
      <c r="C3" s="52"/>
      <c r="D3" s="52"/>
      <c r="E3" s="52"/>
      <c r="F3" s="52"/>
      <c r="G3" s="53" t="s">
        <v>1</v>
      </c>
    </row>
    <row r="4" ht="18.75" customHeight="1">
      <c r="A4" s="56" t="s">
        <v>149</v>
      </c>
      <c r="B4" s="56"/>
      <c r="C4" s="56" t="s">
        <v>30</v>
      </c>
      <c r="D4" s="56" t="s">
        <v>52</v>
      </c>
      <c r="E4" s="56"/>
      <c r="F4" s="56"/>
      <c r="G4" s="56" t="s">
        <v>53</v>
      </c>
    </row>
    <row r="5" ht="18.75" customHeight="1">
      <c r="A5" s="56" t="s">
        <v>48</v>
      </c>
      <c r="B5" s="56" t="s">
        <v>49</v>
      </c>
      <c r="C5" s="56"/>
      <c r="D5" s="56" t="s">
        <v>33</v>
      </c>
      <c r="E5" s="56" t="s">
        <v>150</v>
      </c>
      <c r="F5" s="56" t="s">
        <v>151</v>
      </c>
      <c r="G5" s="56"/>
    </row>
    <row r="6" ht="18.75" customHeight="1">
      <c r="A6" s="56" t="s">
        <v>59</v>
      </c>
      <c r="B6" s="56" t="s">
        <v>60</v>
      </c>
      <c r="C6" s="56" t="s">
        <v>61</v>
      </c>
      <c r="D6" s="56" t="s">
        <v>62</v>
      </c>
      <c r="E6" s="56" t="s">
        <v>63</v>
      </c>
      <c r="F6" s="56" t="s">
        <v>64</v>
      </c>
      <c r="G6" s="56" t="s">
        <v>65</v>
      </c>
    </row>
    <row r="7" ht="18.75" customHeight="1">
      <c r="A7" s="57" t="s">
        <v>74</v>
      </c>
      <c r="B7" s="57" t="s">
        <v>75</v>
      </c>
      <c r="C7" s="58">
        <v>104611.59</v>
      </c>
      <c r="D7" s="58">
        <v>104611.59</v>
      </c>
      <c r="E7" s="58">
        <v>104611.59</v>
      </c>
      <c r="F7" s="58"/>
      <c r="G7" s="58"/>
    </row>
    <row r="8" ht="18.75" customHeight="1" outlineLevel="1">
      <c r="A8" s="59" t="s">
        <v>76</v>
      </c>
      <c r="B8" s="59" t="s">
        <v>77</v>
      </c>
      <c r="C8" s="58">
        <v>100364.8</v>
      </c>
      <c r="D8" s="58">
        <v>100364.8</v>
      </c>
      <c r="E8" s="58">
        <v>100364.8</v>
      </c>
      <c r="F8" s="58"/>
      <c r="G8" s="58"/>
    </row>
    <row r="9" ht="18.75" customHeight="1" outlineLevel="2">
      <c r="A9" s="60" t="s">
        <v>78</v>
      </c>
      <c r="B9" s="60" t="s">
        <v>79</v>
      </c>
      <c r="C9" s="58">
        <v>100364.8</v>
      </c>
      <c r="D9" s="58">
        <v>100364.8</v>
      </c>
      <c r="E9" s="58">
        <v>100364.8</v>
      </c>
      <c r="F9" s="58"/>
      <c r="G9" s="58"/>
    </row>
    <row r="10" ht="18.75" customHeight="1" outlineLevel="1">
      <c r="A10" s="59" t="s">
        <v>80</v>
      </c>
      <c r="B10" s="59" t="s">
        <v>81</v>
      </c>
      <c r="C10" s="58">
        <v>4246.79</v>
      </c>
      <c r="D10" s="58">
        <v>4246.79</v>
      </c>
      <c r="E10" s="58">
        <v>4246.79</v>
      </c>
      <c r="F10" s="58"/>
      <c r="G10" s="58"/>
    </row>
    <row r="11" ht="18.75" customHeight="1" outlineLevel="2">
      <c r="A11" s="60" t="s">
        <v>82</v>
      </c>
      <c r="B11" s="60" t="s">
        <v>81</v>
      </c>
      <c r="C11" s="58">
        <v>4246.79</v>
      </c>
      <c r="D11" s="58">
        <v>4246.79</v>
      </c>
      <c r="E11" s="58">
        <v>4246.79</v>
      </c>
      <c r="F11" s="58"/>
      <c r="G11" s="58"/>
    </row>
    <row r="12" ht="18.75" customHeight="1">
      <c r="A12" s="57" t="s">
        <v>83</v>
      </c>
      <c r="B12" s="57" t="s">
        <v>84</v>
      </c>
      <c r="C12" s="58">
        <v>68996.240000000005</v>
      </c>
      <c r="D12" s="58">
        <v>68996.240000000005</v>
      </c>
      <c r="E12" s="58">
        <v>68996.240000000005</v>
      </c>
      <c r="F12" s="58"/>
      <c r="G12" s="58"/>
    </row>
    <row r="13" ht="18.75" customHeight="1" outlineLevel="1">
      <c r="A13" s="59" t="s">
        <v>85</v>
      </c>
      <c r="B13" s="59" t="s">
        <v>86</v>
      </c>
      <c r="C13" s="58">
        <v>68996.240000000005</v>
      </c>
      <c r="D13" s="58">
        <v>68996.240000000005</v>
      </c>
      <c r="E13" s="58">
        <v>68996.240000000005</v>
      </c>
      <c r="F13" s="58"/>
      <c r="G13" s="58"/>
    </row>
    <row r="14" ht="18.75" customHeight="1" outlineLevel="2">
      <c r="A14" s="60" t="s">
        <v>89</v>
      </c>
      <c r="B14" s="60" t="s">
        <v>90</v>
      </c>
      <c r="C14" s="58">
        <v>49555.120000000003</v>
      </c>
      <c r="D14" s="58">
        <v>49555.120000000003</v>
      </c>
      <c r="E14" s="58">
        <v>49555.120000000003</v>
      </c>
      <c r="F14" s="58"/>
      <c r="G14" s="58"/>
    </row>
    <row r="15" ht="18.75" customHeight="1" outlineLevel="2">
      <c r="A15" s="60" t="s">
        <v>91</v>
      </c>
      <c r="B15" s="60" t="s">
        <v>92</v>
      </c>
      <c r="C15" s="58">
        <v>12545.6</v>
      </c>
      <c r="D15" s="58">
        <v>12545.6</v>
      </c>
      <c r="E15" s="58">
        <v>12545.6</v>
      </c>
      <c r="F15" s="58"/>
      <c r="G15" s="58"/>
    </row>
    <row r="16" ht="18.75" customHeight="1" outlineLevel="2">
      <c r="A16" s="60" t="s">
        <v>93</v>
      </c>
      <c r="B16" s="60" t="s">
        <v>94</v>
      </c>
      <c r="C16" s="58">
        <v>6895.5200000000004</v>
      </c>
      <c r="D16" s="58">
        <v>6895.5200000000004</v>
      </c>
      <c r="E16" s="58">
        <v>6895.5200000000004</v>
      </c>
      <c r="F16" s="58"/>
      <c r="G16" s="58"/>
    </row>
    <row r="17" ht="18.75" customHeight="1">
      <c r="A17" s="57" t="s">
        <v>95</v>
      </c>
      <c r="B17" s="57" t="s">
        <v>96</v>
      </c>
      <c r="C17" s="58">
        <v>857280</v>
      </c>
      <c r="D17" s="58">
        <v>697280</v>
      </c>
      <c r="E17" s="58">
        <v>672280</v>
      </c>
      <c r="F17" s="58">
        <v>25000</v>
      </c>
      <c r="G17" s="58">
        <v>160000</v>
      </c>
    </row>
    <row r="18" ht="18.75" customHeight="1" outlineLevel="1">
      <c r="A18" s="59" t="s">
        <v>97</v>
      </c>
      <c r="B18" s="59" t="s">
        <v>98</v>
      </c>
      <c r="C18" s="58">
        <v>857280</v>
      </c>
      <c r="D18" s="58">
        <v>697280</v>
      </c>
      <c r="E18" s="58">
        <v>672280</v>
      </c>
      <c r="F18" s="58">
        <v>25000</v>
      </c>
      <c r="G18" s="58">
        <v>160000</v>
      </c>
    </row>
    <row r="19" ht="18.75" customHeight="1" outlineLevel="2">
      <c r="A19" s="60" t="s">
        <v>99</v>
      </c>
      <c r="B19" s="60" t="s">
        <v>100</v>
      </c>
      <c r="C19" s="58">
        <v>697280</v>
      </c>
      <c r="D19" s="58">
        <v>697280</v>
      </c>
      <c r="E19" s="58">
        <v>672280</v>
      </c>
      <c r="F19" s="58">
        <v>25000</v>
      </c>
      <c r="G19" s="58"/>
    </row>
    <row r="20" ht="18.75" customHeight="1" outlineLevel="2">
      <c r="A20" s="60" t="s">
        <v>101</v>
      </c>
      <c r="B20" s="60" t="s">
        <v>102</v>
      </c>
      <c r="C20" s="58">
        <v>160000</v>
      </c>
      <c r="D20" s="58"/>
      <c r="E20" s="58"/>
      <c r="F20" s="58"/>
      <c r="G20" s="58">
        <v>160000</v>
      </c>
    </row>
    <row r="21" ht="18.75" customHeight="1">
      <c r="A21" s="57" t="s">
        <v>103</v>
      </c>
      <c r="B21" s="57" t="s">
        <v>104</v>
      </c>
      <c r="C21" s="58">
        <v>75273.600000000006</v>
      </c>
      <c r="D21" s="58">
        <v>75273.600000000006</v>
      </c>
      <c r="E21" s="58">
        <v>75273.600000000006</v>
      </c>
      <c r="F21" s="58"/>
      <c r="G21" s="58"/>
    </row>
    <row r="22" ht="18.75" customHeight="1" outlineLevel="1">
      <c r="A22" s="59" t="s">
        <v>105</v>
      </c>
      <c r="B22" s="59" t="s">
        <v>106</v>
      </c>
      <c r="C22" s="58">
        <v>75273.600000000006</v>
      </c>
      <c r="D22" s="58">
        <v>75273.600000000006</v>
      </c>
      <c r="E22" s="58">
        <v>75273.600000000006</v>
      </c>
      <c r="F22" s="58"/>
      <c r="G22" s="58"/>
    </row>
    <row r="23" ht="18.75" customHeight="1" outlineLevel="2">
      <c r="A23" s="60" t="s">
        <v>107</v>
      </c>
      <c r="B23" s="60" t="s">
        <v>108</v>
      </c>
      <c r="C23" s="58">
        <v>75273.600000000006</v>
      </c>
      <c r="D23" s="58">
        <v>75273.600000000006</v>
      </c>
      <c r="E23" s="58">
        <v>75273.600000000006</v>
      </c>
      <c r="F23" s="58"/>
      <c r="G23" s="58"/>
    </row>
    <row r="24" ht="18.75" customHeight="1">
      <c r="A24" s="56" t="s">
        <v>30</v>
      </c>
      <c r="B24" s="56"/>
      <c r="C24" s="58">
        <v>1106161.4299999999</v>
      </c>
      <c r="D24" s="58">
        <v>946161.43000000005</v>
      </c>
      <c r="E24" s="58">
        <v>921161.43000000005</v>
      </c>
      <c r="F24" s="58">
        <v>25000</v>
      </c>
      <c r="G24" s="58">
        <v>160000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9.1406299999999998" defaultRowHeight="14.25" customHeight="1"/>
  <cols>
    <col customWidth="1" min="1" max="1" width="28.199200000000001"/>
    <col customWidth="1" min="2" max="2" width="18.3398"/>
    <col customWidth="1" min="3" max="3" width="17.2852"/>
    <col customWidth="1" min="4" max="4" width="21.625"/>
    <col customWidth="1" min="5" max="5" width="19.769500000000001"/>
    <col customWidth="1" min="6" max="6" width="18.710899999999999"/>
  </cols>
  <sheetData>
    <row r="1" ht="14.25" customHeight="1">
      <c r="A1" s="61"/>
      <c r="B1" s="61"/>
      <c r="C1" s="62"/>
      <c r="D1" s="9"/>
      <c r="E1" s="9"/>
      <c r="F1" s="63" t="s">
        <v>152</v>
      </c>
    </row>
    <row r="2" ht="33.75" customHeight="1">
      <c r="A2" s="64" t="str">
        <f>"2025"&amp;"年一般公共预算“三公”经费支出预算表"</f>
        <v>2025年一般公共预算“三公”经费支出预算表</v>
      </c>
      <c r="B2" s="64"/>
      <c r="C2" s="64"/>
      <c r="D2" s="64"/>
      <c r="E2" s="64"/>
      <c r="F2" s="64"/>
    </row>
    <row r="3" ht="21.75" customHeight="1">
      <c r="A3" s="65" t="str">
        <f>"单位名称："&amp;"德宏州烟叶生产技术推广站"</f>
        <v>单位名称：德宏州烟叶生产技术推广站</v>
      </c>
      <c r="B3" s="61"/>
      <c r="C3" s="62"/>
      <c r="D3" s="66"/>
      <c r="E3" s="9"/>
      <c r="F3" s="63" t="s">
        <v>27</v>
      </c>
    </row>
    <row r="4" ht="19.5" customHeight="1">
      <c r="A4" s="15" t="s">
        <v>153</v>
      </c>
      <c r="B4" s="45" t="s">
        <v>154</v>
      </c>
      <c r="C4" s="30" t="s">
        <v>155</v>
      </c>
      <c r="D4" s="18"/>
      <c r="E4" s="44"/>
      <c r="F4" s="45" t="s">
        <v>156</v>
      </c>
    </row>
    <row r="5" ht="19.5" customHeight="1">
      <c r="A5" s="46"/>
      <c r="B5" s="22"/>
      <c r="C5" s="24" t="s">
        <v>33</v>
      </c>
      <c r="D5" s="24" t="s">
        <v>157</v>
      </c>
      <c r="E5" s="24" t="s">
        <v>158</v>
      </c>
      <c r="F5" s="22"/>
    </row>
    <row r="6" ht="18.75" customHeight="1">
      <c r="A6" s="67">
        <v>1</v>
      </c>
      <c r="B6" s="67">
        <v>2</v>
      </c>
      <c r="C6" s="68">
        <v>3</v>
      </c>
      <c r="D6" s="67">
        <v>4</v>
      </c>
      <c r="E6" s="67">
        <v>5</v>
      </c>
      <c r="F6" s="67">
        <v>6</v>
      </c>
    </row>
    <row r="7" ht="24.75" customHeight="1">
      <c r="A7" s="69">
        <v>18000</v>
      </c>
      <c r="B7" s="69"/>
      <c r="C7" s="70">
        <v>18000</v>
      </c>
      <c r="D7" s="69"/>
      <c r="E7" s="69">
        <v>18000</v>
      </c>
      <c r="F7" s="69"/>
    </row>
  </sheetData>
  <mergeCells count="6">
    <mergeCell ref="A2:F2"/>
    <mergeCell ref="A3:D3"/>
    <mergeCell ref="C4:E4"/>
    <mergeCell ref="A4:A5"/>
    <mergeCell ref="B4:B5"/>
    <mergeCell ref="F4:F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10.2852" defaultRowHeight="15" customHeight="1" outlineLevelRow="2"/>
  <cols>
    <col customWidth="1" min="1" max="2" width="12.417999999999999"/>
    <col customWidth="1" min="3" max="3" width="10.8438"/>
    <col customWidth="1" min="4" max="4" width="6"/>
    <col customWidth="1" min="5" max="5" width="10.5703"/>
    <col customWidth="1" min="6" max="6" width="5.5703100000000001"/>
    <col customWidth="1" min="7" max="7" width="8.7109400000000008"/>
    <col customWidth="1" min="8" max="8" width="12.914099999999999"/>
    <col customWidth="1" min="9" max="9" width="12.2852"/>
    <col customWidth="1" min="10" max="11" width="6"/>
    <col customWidth="1" min="12" max="12" width="12.2852"/>
    <col customWidth="1" min="13" max="13" width="3.7109399999999999"/>
    <col customWidth="1" min="14" max="14" width="5.0468799999999998"/>
    <col customWidth="1" min="15" max="15" width="5.7695299999999996"/>
    <col customWidth="1" min="16" max="16" width="6.5703100000000001"/>
    <col customWidth="1" min="17" max="17" width="4.7695299999999996"/>
    <col customWidth="1" min="18" max="18" width="4.2851600000000003"/>
    <col customWidth="1" min="19" max="23" width="4.7109399999999999"/>
  </cols>
  <sheetData>
    <row r="1" ht="18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 t="s">
        <v>159</v>
      </c>
      <c r="U1" s="72"/>
      <c r="V1" s="72"/>
      <c r="W1" s="72"/>
    </row>
    <row r="2" ht="45.75" customHeight="1">
      <c r="A2" s="73" t="s">
        <v>160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ht="18.75" customHeight="1">
      <c r="A3" s="71" t="str">
        <f>"单位名称："&amp;"德宏州烟叶生产技术推广站"</f>
        <v>单位名称：德宏州烟叶生产技术推广站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27</v>
      </c>
      <c r="U3" s="72"/>
      <c r="V3" s="72"/>
      <c r="W3" s="72"/>
    </row>
    <row r="4" ht="18.75" customHeight="1">
      <c r="A4" s="74" t="s">
        <v>161</v>
      </c>
      <c r="B4" s="74" t="s">
        <v>162</v>
      </c>
      <c r="C4" s="74" t="s">
        <v>163</v>
      </c>
      <c r="D4" s="74" t="s">
        <v>164</v>
      </c>
      <c r="E4" s="74" t="s">
        <v>165</v>
      </c>
      <c r="F4" s="74" t="s">
        <v>166</v>
      </c>
      <c r="G4" s="74" t="s">
        <v>167</v>
      </c>
      <c r="H4" s="74" t="s">
        <v>168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ht="28.300000000000001" customHeight="1">
      <c r="A5" s="74"/>
      <c r="B5" s="74"/>
      <c r="C5" s="74"/>
      <c r="D5" s="74"/>
      <c r="E5" s="74"/>
      <c r="F5" s="74"/>
      <c r="G5" s="74"/>
      <c r="H5" s="74" t="s">
        <v>169</v>
      </c>
      <c r="I5" s="74" t="s">
        <v>34</v>
      </c>
      <c r="J5" s="74" t="s">
        <v>170</v>
      </c>
      <c r="K5" s="74" t="s">
        <v>171</v>
      </c>
      <c r="L5" s="74" t="s">
        <v>172</v>
      </c>
      <c r="M5" s="74" t="s">
        <v>173</v>
      </c>
      <c r="N5" s="74" t="s">
        <v>174</v>
      </c>
      <c r="O5" s="74" t="s">
        <v>35</v>
      </c>
      <c r="P5" s="74" t="s">
        <v>36</v>
      </c>
      <c r="Q5" s="74" t="s">
        <v>37</v>
      </c>
      <c r="R5" s="74" t="s">
        <v>51</v>
      </c>
      <c r="S5" s="74"/>
      <c r="T5" s="74"/>
      <c r="U5" s="74"/>
      <c r="V5" s="74"/>
      <c r="W5" s="74"/>
    </row>
    <row r="6" ht="24" customHeight="1">
      <c r="A6" s="74"/>
      <c r="B6" s="74"/>
      <c r="C6" s="74"/>
      <c r="D6" s="74"/>
      <c r="E6" s="74"/>
      <c r="F6" s="74"/>
      <c r="G6" s="74"/>
      <c r="H6" s="74"/>
      <c r="I6" s="74" t="s">
        <v>175</v>
      </c>
      <c r="J6" s="74" t="s">
        <v>170</v>
      </c>
      <c r="K6" s="74" t="s">
        <v>171</v>
      </c>
      <c r="L6" s="74" t="s">
        <v>172</v>
      </c>
      <c r="M6" s="74" t="s">
        <v>173</v>
      </c>
      <c r="N6" s="74" t="s">
        <v>34</v>
      </c>
      <c r="O6" s="74" t="s">
        <v>35</v>
      </c>
      <c r="P6" s="74" t="s">
        <v>36</v>
      </c>
      <c r="Q6" s="74"/>
      <c r="R6" s="74" t="s">
        <v>33</v>
      </c>
      <c r="S6" s="74" t="s">
        <v>40</v>
      </c>
      <c r="T6" s="74" t="s">
        <v>41</v>
      </c>
      <c r="U6" s="74" t="s">
        <v>42</v>
      </c>
      <c r="V6" s="74" t="s">
        <v>43</v>
      </c>
      <c r="W6" s="74" t="s">
        <v>44</v>
      </c>
    </row>
    <row r="7" ht="32.049999999999997" customHeight="1">
      <c r="A7" s="74"/>
      <c r="B7" s="74"/>
      <c r="C7" s="74"/>
      <c r="D7" s="74"/>
      <c r="E7" s="74"/>
      <c r="F7" s="74"/>
      <c r="G7" s="74"/>
      <c r="H7" s="74"/>
      <c r="I7" s="74" t="s">
        <v>33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</row>
    <row r="8" ht="18.75" customHeight="1">
      <c r="A8" s="74" t="s">
        <v>59</v>
      </c>
      <c r="B8" s="74" t="s">
        <v>60</v>
      </c>
      <c r="C8" s="74" t="s">
        <v>61</v>
      </c>
      <c r="D8" s="74" t="s">
        <v>62</v>
      </c>
      <c r="E8" s="74" t="s">
        <v>63</v>
      </c>
      <c r="F8" s="74" t="s">
        <v>64</v>
      </c>
      <c r="G8" s="74" t="s">
        <v>65</v>
      </c>
      <c r="H8" s="74" t="s">
        <v>66</v>
      </c>
      <c r="I8" s="74" t="s">
        <v>67</v>
      </c>
      <c r="J8" s="74" t="s">
        <v>68</v>
      </c>
      <c r="K8" s="74" t="s">
        <v>69</v>
      </c>
      <c r="L8" s="74" t="s">
        <v>70</v>
      </c>
      <c r="M8" s="74" t="s">
        <v>71</v>
      </c>
      <c r="N8" s="74" t="s">
        <v>72</v>
      </c>
      <c r="O8" s="74" t="s">
        <v>73</v>
      </c>
      <c r="P8" s="74" t="s">
        <v>176</v>
      </c>
      <c r="Q8" s="74" t="s">
        <v>177</v>
      </c>
      <c r="R8" s="74" t="s">
        <v>178</v>
      </c>
      <c r="S8" s="74" t="s">
        <v>179</v>
      </c>
      <c r="T8" s="74" t="s">
        <v>180</v>
      </c>
      <c r="U8" s="74" t="s">
        <v>181</v>
      </c>
      <c r="V8" s="74" t="s">
        <v>182</v>
      </c>
      <c r="W8" s="74" t="s">
        <v>183</v>
      </c>
    </row>
    <row r="9" ht="53.25" customHeight="1">
      <c r="A9" s="4" t="s">
        <v>46</v>
      </c>
      <c r="B9" s="4"/>
      <c r="C9" s="4"/>
      <c r="D9" s="4"/>
      <c r="E9" s="4"/>
      <c r="F9" s="4"/>
      <c r="G9" s="4"/>
      <c r="H9" s="7">
        <v>946161.43000000005</v>
      </c>
      <c r="I9" s="7">
        <v>946161.43000000005</v>
      </c>
      <c r="J9" s="7"/>
      <c r="K9" s="7"/>
      <c r="L9" s="7">
        <v>946161.43000000005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53.25" customHeight="1" outlineLevel="1">
      <c r="A10" s="4" t="s">
        <v>46</v>
      </c>
      <c r="B10" s="4" t="s">
        <v>184</v>
      </c>
      <c r="C10" s="4" t="s">
        <v>185</v>
      </c>
      <c r="D10" s="4" t="s">
        <v>99</v>
      </c>
      <c r="E10" s="4" t="s">
        <v>100</v>
      </c>
      <c r="F10" s="4" t="s">
        <v>186</v>
      </c>
      <c r="G10" s="4" t="s">
        <v>187</v>
      </c>
      <c r="H10" s="7">
        <v>292152</v>
      </c>
      <c r="I10" s="7">
        <v>292152</v>
      </c>
      <c r="J10" s="7"/>
      <c r="K10" s="7"/>
      <c r="L10" s="7">
        <v>292152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53.25" customHeight="1" outlineLevel="1">
      <c r="A11" s="4" t="s">
        <v>46</v>
      </c>
      <c r="B11" s="4" t="s">
        <v>184</v>
      </c>
      <c r="C11" s="4" t="s">
        <v>185</v>
      </c>
      <c r="D11" s="4" t="s">
        <v>99</v>
      </c>
      <c r="E11" s="4" t="s">
        <v>100</v>
      </c>
      <c r="F11" s="4" t="s">
        <v>188</v>
      </c>
      <c r="G11" s="4" t="s">
        <v>189</v>
      </c>
      <c r="H11" s="7">
        <v>42900</v>
      </c>
      <c r="I11" s="7">
        <v>42900</v>
      </c>
      <c r="J11" s="7"/>
      <c r="K11" s="7"/>
      <c r="L11" s="7">
        <v>42900</v>
      </c>
      <c r="M11" s="4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ht="53.25" customHeight="1" outlineLevel="1">
      <c r="A12" s="4" t="s">
        <v>46</v>
      </c>
      <c r="B12" s="4" t="s">
        <v>184</v>
      </c>
      <c r="C12" s="4" t="s">
        <v>185</v>
      </c>
      <c r="D12" s="4" t="s">
        <v>99</v>
      </c>
      <c r="E12" s="4" t="s">
        <v>100</v>
      </c>
      <c r="F12" s="4" t="s">
        <v>190</v>
      </c>
      <c r="G12" s="4" t="s">
        <v>191</v>
      </c>
      <c r="H12" s="7">
        <v>20596</v>
      </c>
      <c r="I12" s="7">
        <v>20596</v>
      </c>
      <c r="J12" s="7"/>
      <c r="K12" s="7"/>
      <c r="L12" s="7">
        <v>20596</v>
      </c>
      <c r="M12" s="4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ht="53.25" customHeight="1" outlineLevel="1">
      <c r="A13" s="4" t="s">
        <v>46</v>
      </c>
      <c r="B13" s="4" t="s">
        <v>184</v>
      </c>
      <c r="C13" s="4" t="s">
        <v>185</v>
      </c>
      <c r="D13" s="4" t="s">
        <v>99</v>
      </c>
      <c r="E13" s="4" t="s">
        <v>100</v>
      </c>
      <c r="F13" s="4" t="s">
        <v>190</v>
      </c>
      <c r="G13" s="4" t="s">
        <v>191</v>
      </c>
      <c r="H13" s="7">
        <v>115440</v>
      </c>
      <c r="I13" s="7">
        <v>115440</v>
      </c>
      <c r="J13" s="7"/>
      <c r="K13" s="7"/>
      <c r="L13" s="7">
        <v>115440</v>
      </c>
      <c r="M13" s="4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53.25" customHeight="1" outlineLevel="1">
      <c r="A14" s="4" t="s">
        <v>46</v>
      </c>
      <c r="B14" s="4" t="s">
        <v>192</v>
      </c>
      <c r="C14" s="4" t="s">
        <v>193</v>
      </c>
      <c r="D14" s="4" t="s">
        <v>99</v>
      </c>
      <c r="E14" s="4" t="s">
        <v>100</v>
      </c>
      <c r="F14" s="4" t="s">
        <v>190</v>
      </c>
      <c r="G14" s="4" t="s">
        <v>191</v>
      </c>
      <c r="H14" s="7">
        <v>60000</v>
      </c>
      <c r="I14" s="7">
        <v>60000</v>
      </c>
      <c r="J14" s="7"/>
      <c r="K14" s="7"/>
      <c r="L14" s="7">
        <v>60000</v>
      </c>
      <c r="M14" s="4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ht="53.25" customHeight="1" outlineLevel="1">
      <c r="A15" s="4" t="s">
        <v>46</v>
      </c>
      <c r="B15" s="4" t="s">
        <v>184</v>
      </c>
      <c r="C15" s="4" t="s">
        <v>185</v>
      </c>
      <c r="D15" s="4" t="s">
        <v>99</v>
      </c>
      <c r="E15" s="4" t="s">
        <v>100</v>
      </c>
      <c r="F15" s="4" t="s">
        <v>190</v>
      </c>
      <c r="G15" s="4" t="s">
        <v>191</v>
      </c>
      <c r="H15" s="7">
        <v>69660</v>
      </c>
      <c r="I15" s="7">
        <v>69660</v>
      </c>
      <c r="J15" s="7"/>
      <c r="K15" s="7"/>
      <c r="L15" s="7">
        <v>69660</v>
      </c>
      <c r="M15" s="4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ht="53.25" customHeight="1" outlineLevel="1">
      <c r="A16" s="4" t="s">
        <v>46</v>
      </c>
      <c r="B16" s="4" t="s">
        <v>184</v>
      </c>
      <c r="C16" s="4" t="s">
        <v>185</v>
      </c>
      <c r="D16" s="4" t="s">
        <v>99</v>
      </c>
      <c r="E16" s="4" t="s">
        <v>100</v>
      </c>
      <c r="F16" s="4" t="s">
        <v>190</v>
      </c>
      <c r="G16" s="4" t="s">
        <v>191</v>
      </c>
      <c r="H16" s="7">
        <v>71532</v>
      </c>
      <c r="I16" s="7">
        <v>71532</v>
      </c>
      <c r="J16" s="7"/>
      <c r="K16" s="7"/>
      <c r="L16" s="7">
        <v>71532</v>
      </c>
      <c r="M16" s="4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53.25" customHeight="1" outlineLevel="1">
      <c r="A17" s="4" t="s">
        <v>46</v>
      </c>
      <c r="B17" s="4" t="s">
        <v>194</v>
      </c>
      <c r="C17" s="4" t="s">
        <v>195</v>
      </c>
      <c r="D17" s="4" t="s">
        <v>78</v>
      </c>
      <c r="E17" s="4" t="s">
        <v>79</v>
      </c>
      <c r="F17" s="4" t="s">
        <v>196</v>
      </c>
      <c r="G17" s="4" t="s">
        <v>197</v>
      </c>
      <c r="H17" s="7"/>
      <c r="I17" s="7"/>
      <c r="J17" s="7"/>
      <c r="K17" s="7"/>
      <c r="L17" s="7"/>
      <c r="M17" s="4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53.25" customHeight="1" outlineLevel="1">
      <c r="A18" s="4" t="s">
        <v>46</v>
      </c>
      <c r="B18" s="4" t="s">
        <v>194</v>
      </c>
      <c r="C18" s="4" t="s">
        <v>195</v>
      </c>
      <c r="D18" s="4" t="s">
        <v>78</v>
      </c>
      <c r="E18" s="4" t="s">
        <v>79</v>
      </c>
      <c r="F18" s="4" t="s">
        <v>196</v>
      </c>
      <c r="G18" s="4" t="s">
        <v>197</v>
      </c>
      <c r="H18" s="7">
        <v>100364.8</v>
      </c>
      <c r="I18" s="7">
        <v>100364.8</v>
      </c>
      <c r="J18" s="7"/>
      <c r="K18" s="7"/>
      <c r="L18" s="7">
        <v>100364.8</v>
      </c>
      <c r="M18" s="4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ht="53.25" customHeight="1" outlineLevel="1">
      <c r="A19" s="4" t="s">
        <v>46</v>
      </c>
      <c r="B19" s="4" t="s">
        <v>194</v>
      </c>
      <c r="C19" s="4" t="s">
        <v>195</v>
      </c>
      <c r="D19" s="4" t="s">
        <v>87</v>
      </c>
      <c r="E19" s="4" t="s">
        <v>88</v>
      </c>
      <c r="F19" s="4" t="s">
        <v>198</v>
      </c>
      <c r="G19" s="4" t="s">
        <v>199</v>
      </c>
      <c r="H19" s="7"/>
      <c r="I19" s="7"/>
      <c r="J19" s="7"/>
      <c r="K19" s="7"/>
      <c r="L19" s="7"/>
      <c r="M19" s="4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ht="53.25" customHeight="1" outlineLevel="1">
      <c r="A20" s="4" t="s">
        <v>46</v>
      </c>
      <c r="B20" s="4" t="s">
        <v>194</v>
      </c>
      <c r="C20" s="4" t="s">
        <v>195</v>
      </c>
      <c r="D20" s="4" t="s">
        <v>89</v>
      </c>
      <c r="E20" s="4" t="s">
        <v>90</v>
      </c>
      <c r="F20" s="4" t="s">
        <v>198</v>
      </c>
      <c r="G20" s="4" t="s">
        <v>199</v>
      </c>
      <c r="H20" s="7">
        <v>47046</v>
      </c>
      <c r="I20" s="7">
        <v>47046</v>
      </c>
      <c r="J20" s="7"/>
      <c r="K20" s="7"/>
      <c r="L20" s="7">
        <v>47046</v>
      </c>
      <c r="M20" s="4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ht="53.25" customHeight="1" outlineLevel="1">
      <c r="A21" s="4" t="s">
        <v>46</v>
      </c>
      <c r="B21" s="4" t="s">
        <v>194</v>
      </c>
      <c r="C21" s="4" t="s">
        <v>195</v>
      </c>
      <c r="D21" s="4" t="s">
        <v>89</v>
      </c>
      <c r="E21" s="4" t="s">
        <v>90</v>
      </c>
      <c r="F21" s="4" t="s">
        <v>198</v>
      </c>
      <c r="G21" s="4" t="s">
        <v>199</v>
      </c>
      <c r="H21" s="7">
        <v>2509.1199999999999</v>
      </c>
      <c r="I21" s="7">
        <v>2509.1199999999999</v>
      </c>
      <c r="J21" s="7"/>
      <c r="K21" s="7"/>
      <c r="L21" s="7">
        <v>2509.1199999999999</v>
      </c>
      <c r="M21" s="4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ht="53.25" customHeight="1" outlineLevel="1">
      <c r="A22" s="4" t="s">
        <v>46</v>
      </c>
      <c r="B22" s="4" t="s">
        <v>194</v>
      </c>
      <c r="C22" s="4" t="s">
        <v>195</v>
      </c>
      <c r="D22" s="4" t="s">
        <v>87</v>
      </c>
      <c r="E22" s="4" t="s">
        <v>88</v>
      </c>
      <c r="F22" s="4" t="s">
        <v>198</v>
      </c>
      <c r="G22" s="4" t="s">
        <v>199</v>
      </c>
      <c r="H22" s="7"/>
      <c r="I22" s="7"/>
      <c r="J22" s="7"/>
      <c r="K22" s="7"/>
      <c r="L22" s="7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ht="53.25" customHeight="1" outlineLevel="1">
      <c r="A23" s="4" t="s">
        <v>46</v>
      </c>
      <c r="B23" s="4" t="s">
        <v>194</v>
      </c>
      <c r="C23" s="4" t="s">
        <v>195</v>
      </c>
      <c r="D23" s="4" t="s">
        <v>91</v>
      </c>
      <c r="E23" s="4" t="s">
        <v>92</v>
      </c>
      <c r="F23" s="4" t="s">
        <v>200</v>
      </c>
      <c r="G23" s="4" t="s">
        <v>201</v>
      </c>
      <c r="H23" s="7"/>
      <c r="I23" s="7"/>
      <c r="J23" s="7"/>
      <c r="K23" s="7"/>
      <c r="L23" s="7"/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53.25" customHeight="1" outlineLevel="1">
      <c r="A24" s="4" t="s">
        <v>46</v>
      </c>
      <c r="B24" s="4" t="s">
        <v>194</v>
      </c>
      <c r="C24" s="4" t="s">
        <v>195</v>
      </c>
      <c r="D24" s="4" t="s">
        <v>91</v>
      </c>
      <c r="E24" s="4" t="s">
        <v>92</v>
      </c>
      <c r="F24" s="4" t="s">
        <v>200</v>
      </c>
      <c r="G24" s="4" t="s">
        <v>201</v>
      </c>
      <c r="H24" s="7">
        <v>12545.6</v>
      </c>
      <c r="I24" s="7">
        <v>12545.6</v>
      </c>
      <c r="J24" s="7"/>
      <c r="K24" s="7"/>
      <c r="L24" s="7">
        <v>12545.6</v>
      </c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53.25" customHeight="1" outlineLevel="1">
      <c r="A25" s="4" t="s">
        <v>46</v>
      </c>
      <c r="B25" s="4" t="s">
        <v>194</v>
      </c>
      <c r="C25" s="4" t="s">
        <v>195</v>
      </c>
      <c r="D25" s="4" t="s">
        <v>93</v>
      </c>
      <c r="E25" s="4" t="s">
        <v>94</v>
      </c>
      <c r="F25" s="4" t="s">
        <v>202</v>
      </c>
      <c r="G25" s="4" t="s">
        <v>203</v>
      </c>
      <c r="H25" s="7">
        <v>1250</v>
      </c>
      <c r="I25" s="7">
        <v>1250</v>
      </c>
      <c r="J25" s="7"/>
      <c r="K25" s="7"/>
      <c r="L25" s="7">
        <v>1250</v>
      </c>
      <c r="M25" s="4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53.25" customHeight="1" outlineLevel="1">
      <c r="A26" s="4" t="s">
        <v>46</v>
      </c>
      <c r="B26" s="4" t="s">
        <v>194</v>
      </c>
      <c r="C26" s="4" t="s">
        <v>195</v>
      </c>
      <c r="D26" s="4" t="s">
        <v>93</v>
      </c>
      <c r="E26" s="4" t="s">
        <v>94</v>
      </c>
      <c r="F26" s="4" t="s">
        <v>202</v>
      </c>
      <c r="G26" s="4" t="s">
        <v>203</v>
      </c>
      <c r="H26" s="7">
        <v>5645.5200000000004</v>
      </c>
      <c r="I26" s="7">
        <v>5645.5200000000004</v>
      </c>
      <c r="J26" s="7"/>
      <c r="K26" s="7"/>
      <c r="L26" s="7">
        <v>5645.5200000000004</v>
      </c>
      <c r="M26" s="4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ht="53.25" customHeight="1" outlineLevel="1">
      <c r="A27" s="4" t="s">
        <v>46</v>
      </c>
      <c r="B27" s="4" t="s">
        <v>194</v>
      </c>
      <c r="C27" s="4" t="s">
        <v>195</v>
      </c>
      <c r="D27" s="4" t="s">
        <v>82</v>
      </c>
      <c r="E27" s="4" t="s">
        <v>81</v>
      </c>
      <c r="F27" s="4" t="s">
        <v>202</v>
      </c>
      <c r="G27" s="4" t="s">
        <v>203</v>
      </c>
      <c r="H27" s="7">
        <v>4246.79</v>
      </c>
      <c r="I27" s="7">
        <v>4246.79</v>
      </c>
      <c r="J27" s="7"/>
      <c r="K27" s="7"/>
      <c r="L27" s="7">
        <v>4246.79</v>
      </c>
      <c r="M27" s="4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ht="53.25" customHeight="1" outlineLevel="1">
      <c r="A28" s="4" t="s">
        <v>46</v>
      </c>
      <c r="B28" s="4" t="s">
        <v>194</v>
      </c>
      <c r="C28" s="4" t="s">
        <v>195</v>
      </c>
      <c r="D28" s="4" t="s">
        <v>93</v>
      </c>
      <c r="E28" s="4" t="s">
        <v>94</v>
      </c>
      <c r="F28" s="4" t="s">
        <v>202</v>
      </c>
      <c r="G28" s="4" t="s">
        <v>203</v>
      </c>
      <c r="H28" s="7"/>
      <c r="I28" s="7"/>
      <c r="J28" s="7"/>
      <c r="K28" s="7"/>
      <c r="L28" s="7"/>
      <c r="M28" s="4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53.25" customHeight="1" outlineLevel="1">
      <c r="A29" s="4" t="s">
        <v>46</v>
      </c>
      <c r="B29" s="4" t="s">
        <v>194</v>
      </c>
      <c r="C29" s="4" t="s">
        <v>195</v>
      </c>
      <c r="D29" s="4" t="s">
        <v>82</v>
      </c>
      <c r="E29" s="4" t="s">
        <v>81</v>
      </c>
      <c r="F29" s="4" t="s">
        <v>202</v>
      </c>
      <c r="G29" s="4" t="s">
        <v>203</v>
      </c>
      <c r="H29" s="7"/>
      <c r="I29" s="7"/>
      <c r="J29" s="7"/>
      <c r="K29" s="7"/>
      <c r="L29" s="7"/>
      <c r="M29" s="4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ht="53.25" customHeight="1" outlineLevel="1">
      <c r="A30" s="4" t="s">
        <v>46</v>
      </c>
      <c r="B30" s="4" t="s">
        <v>194</v>
      </c>
      <c r="C30" s="4" t="s">
        <v>195</v>
      </c>
      <c r="D30" s="4" t="s">
        <v>93</v>
      </c>
      <c r="E30" s="4" t="s">
        <v>94</v>
      </c>
      <c r="F30" s="4" t="s">
        <v>202</v>
      </c>
      <c r="G30" s="4" t="s">
        <v>203</v>
      </c>
      <c r="H30" s="7"/>
      <c r="I30" s="7"/>
      <c r="J30" s="7"/>
      <c r="K30" s="7"/>
      <c r="L30" s="7"/>
      <c r="M30" s="4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ht="53.25" customHeight="1" outlineLevel="1">
      <c r="A31" s="4" t="s">
        <v>46</v>
      </c>
      <c r="B31" s="4" t="s">
        <v>204</v>
      </c>
      <c r="C31" s="4" t="s">
        <v>108</v>
      </c>
      <c r="D31" s="4" t="s">
        <v>107</v>
      </c>
      <c r="E31" s="4" t="s">
        <v>108</v>
      </c>
      <c r="F31" s="4" t="s">
        <v>205</v>
      </c>
      <c r="G31" s="4" t="s">
        <v>108</v>
      </c>
      <c r="H31" s="7">
        <v>75273.600000000006</v>
      </c>
      <c r="I31" s="7">
        <v>75273.600000000006</v>
      </c>
      <c r="J31" s="7"/>
      <c r="K31" s="7"/>
      <c r="L31" s="7">
        <v>75273.600000000006</v>
      </c>
      <c r="M31" s="4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ht="53.25" customHeight="1" outlineLevel="1">
      <c r="A32" s="4" t="s">
        <v>46</v>
      </c>
      <c r="B32" s="4" t="s">
        <v>206</v>
      </c>
      <c r="C32" s="4" t="s">
        <v>207</v>
      </c>
      <c r="D32" s="4" t="s">
        <v>99</v>
      </c>
      <c r="E32" s="4" t="s">
        <v>100</v>
      </c>
      <c r="F32" s="4" t="s">
        <v>208</v>
      </c>
      <c r="G32" s="4" t="s">
        <v>209</v>
      </c>
      <c r="H32" s="7">
        <v>1000</v>
      </c>
      <c r="I32" s="7">
        <v>1000</v>
      </c>
      <c r="J32" s="7"/>
      <c r="K32" s="7"/>
      <c r="L32" s="7">
        <v>1000</v>
      </c>
      <c r="M32" s="4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ht="53.25" customHeight="1" outlineLevel="1">
      <c r="A33" s="4" t="s">
        <v>46</v>
      </c>
      <c r="B33" s="4" t="s">
        <v>206</v>
      </c>
      <c r="C33" s="4" t="s">
        <v>207</v>
      </c>
      <c r="D33" s="4" t="s">
        <v>99</v>
      </c>
      <c r="E33" s="4" t="s">
        <v>100</v>
      </c>
      <c r="F33" s="4" t="s">
        <v>210</v>
      </c>
      <c r="G33" s="4" t="s">
        <v>211</v>
      </c>
      <c r="H33" s="7">
        <v>1000</v>
      </c>
      <c r="I33" s="7">
        <v>1000</v>
      </c>
      <c r="J33" s="7"/>
      <c r="K33" s="7"/>
      <c r="L33" s="7">
        <v>1000</v>
      </c>
      <c r="M33" s="4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ht="53.25" customHeight="1" outlineLevel="1">
      <c r="A34" s="4" t="s">
        <v>46</v>
      </c>
      <c r="B34" s="4" t="s">
        <v>212</v>
      </c>
      <c r="C34" s="4" t="s">
        <v>213</v>
      </c>
      <c r="D34" s="4" t="s">
        <v>99</v>
      </c>
      <c r="E34" s="4" t="s">
        <v>100</v>
      </c>
      <c r="F34" s="4" t="s">
        <v>214</v>
      </c>
      <c r="G34" s="4" t="s">
        <v>215</v>
      </c>
      <c r="H34" s="7">
        <v>12000</v>
      </c>
      <c r="I34" s="7">
        <v>12000</v>
      </c>
      <c r="J34" s="7"/>
      <c r="K34" s="7"/>
      <c r="L34" s="7">
        <v>12000</v>
      </c>
      <c r="M34" s="4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ht="53.25" customHeight="1" outlineLevel="1">
      <c r="A35" s="4" t="s">
        <v>46</v>
      </c>
      <c r="B35" s="4" t="s">
        <v>206</v>
      </c>
      <c r="C35" s="4" t="s">
        <v>207</v>
      </c>
      <c r="D35" s="4" t="s">
        <v>99</v>
      </c>
      <c r="E35" s="4" t="s">
        <v>100</v>
      </c>
      <c r="F35" s="4" t="s">
        <v>216</v>
      </c>
      <c r="G35" s="4" t="s">
        <v>217</v>
      </c>
      <c r="H35" s="7">
        <v>4000</v>
      </c>
      <c r="I35" s="7">
        <v>4000</v>
      </c>
      <c r="J35" s="7"/>
      <c r="K35" s="7"/>
      <c r="L35" s="7">
        <v>4000</v>
      </c>
      <c r="M35" s="4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53.25" customHeight="1" outlineLevel="1">
      <c r="A36" s="4" t="s">
        <v>46</v>
      </c>
      <c r="B36" s="4" t="s">
        <v>218</v>
      </c>
      <c r="C36" s="4" t="s">
        <v>219</v>
      </c>
      <c r="D36" s="4" t="s">
        <v>99</v>
      </c>
      <c r="E36" s="4" t="s">
        <v>100</v>
      </c>
      <c r="F36" s="4" t="s">
        <v>220</v>
      </c>
      <c r="G36" s="4" t="s">
        <v>221</v>
      </c>
      <c r="H36" s="7">
        <v>3000</v>
      </c>
      <c r="I36" s="7">
        <v>3000</v>
      </c>
      <c r="J36" s="7"/>
      <c r="K36" s="7"/>
      <c r="L36" s="7">
        <v>3000</v>
      </c>
      <c r="M36" s="4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ht="53.25" customHeight="1" outlineLevel="1">
      <c r="A37" s="4" t="s">
        <v>46</v>
      </c>
      <c r="B37" s="4" t="s">
        <v>206</v>
      </c>
      <c r="C37" s="4" t="s">
        <v>207</v>
      </c>
      <c r="D37" s="4" t="s">
        <v>99</v>
      </c>
      <c r="E37" s="4" t="s">
        <v>100</v>
      </c>
      <c r="F37" s="4" t="s">
        <v>222</v>
      </c>
      <c r="G37" s="4" t="s">
        <v>223</v>
      </c>
      <c r="H37" s="7">
        <v>4000</v>
      </c>
      <c r="I37" s="7">
        <v>4000</v>
      </c>
      <c r="J37" s="7"/>
      <c r="K37" s="7"/>
      <c r="L37" s="7">
        <v>4000</v>
      </c>
      <c r="M37" s="4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ht="30.75" customHeight="1">
      <c r="A38" s="75" t="s">
        <v>30</v>
      </c>
      <c r="B38" s="75"/>
      <c r="C38" s="75"/>
      <c r="D38" s="75"/>
      <c r="E38" s="75"/>
      <c r="F38" s="75"/>
      <c r="G38" s="75"/>
      <c r="H38" s="7">
        <v>946161.43000000005</v>
      </c>
      <c r="I38" s="7">
        <v>946161.43000000005</v>
      </c>
      <c r="J38" s="7"/>
      <c r="K38" s="7"/>
      <c r="L38" s="7">
        <v>946161.43000000005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:W1"/>
    </sheetView>
  </sheetViews>
  <sheetFormatPr baseColWidth="8" defaultColWidth="10.2852" defaultRowHeight="15" customHeight="1" outlineLevelRow="2"/>
  <cols>
    <col customWidth="1" min="1" max="1" width="5.7109399999999999"/>
    <col customWidth="1" min="2" max="2" width="7.7109399999999999"/>
    <col customWidth="1" min="3" max="3" width="9.84375"/>
    <col customWidth="1" min="4" max="4" width="10.5703"/>
    <col customWidth="1" min="5" max="5" width="6"/>
    <col customWidth="1" min="6" max="6" width="7.2851600000000003"/>
    <col customWidth="1" min="7" max="7" width="5.2851600000000003"/>
    <col customWidth="1" min="8" max="8" width="5.84375"/>
    <col customWidth="1" min="9" max="11" width="12.8438"/>
    <col customWidth="1" min="12" max="12" width="7.2851600000000003"/>
    <col customWidth="1" min="13" max="13" width="5.84375"/>
    <col customWidth="1" min="14" max="16" width="4.7109399999999999"/>
    <col customWidth="1" min="17" max="17" width="8"/>
    <col customWidth="1" min="18" max="18" width="11"/>
    <col customWidth="1" min="19" max="20" width="9.84375"/>
    <col customWidth="1" min="21" max="21" width="7.5703100000000001"/>
    <col customWidth="1" min="22" max="22" width="5"/>
    <col customWidth="1" min="23" max="23" width="11"/>
  </cols>
  <sheetData>
    <row r="1" ht="18.75" customHeight="1">
      <c r="A1" s="76" t="s">
        <v>224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ht="26.25" customHeight="1">
      <c r="A2" s="77" t="s">
        <v>225</v>
      </c>
      <c r="B2" s="77"/>
      <c r="C2" s="77" t="s">
        <v>59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ht="18.75" customHeight="1">
      <c r="A3" s="78" t="str">
        <f>"单位名称："&amp;"德宏州烟叶生产技术推广站"</f>
        <v>单位名称：德宏州烟叶生产技术推广站</v>
      </c>
      <c r="B3" s="78"/>
      <c r="C3" s="78"/>
      <c r="D3" s="78"/>
      <c r="E3" s="78"/>
      <c r="F3" s="78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6" t="s">
        <v>27</v>
      </c>
      <c r="W3" s="76"/>
    </row>
    <row r="4" ht="26.25" customHeight="1">
      <c r="A4" s="80" t="s">
        <v>226</v>
      </c>
      <c r="B4" s="80" t="s">
        <v>162</v>
      </c>
      <c r="C4" s="80" t="s">
        <v>163</v>
      </c>
      <c r="D4" s="80" t="s">
        <v>227</v>
      </c>
      <c r="E4" s="80" t="s">
        <v>164</v>
      </c>
      <c r="F4" s="80" t="s">
        <v>165</v>
      </c>
      <c r="G4" s="80" t="s">
        <v>228</v>
      </c>
      <c r="H4" s="80" t="s">
        <v>229</v>
      </c>
      <c r="I4" s="80" t="s">
        <v>30</v>
      </c>
      <c r="J4" s="80" t="s">
        <v>230</v>
      </c>
      <c r="K4" s="80"/>
      <c r="L4" s="80"/>
      <c r="M4" s="80"/>
      <c r="N4" s="80" t="s">
        <v>174</v>
      </c>
      <c r="O4" s="80"/>
      <c r="P4" s="80"/>
      <c r="Q4" s="80" t="s">
        <v>37</v>
      </c>
      <c r="R4" s="80" t="s">
        <v>51</v>
      </c>
      <c r="S4" s="80"/>
      <c r="T4" s="80"/>
      <c r="U4" s="80"/>
      <c r="V4" s="80"/>
      <c r="W4" s="80"/>
    </row>
    <row r="5" ht="26.25" customHeight="1">
      <c r="A5" s="80"/>
      <c r="B5" s="80"/>
      <c r="C5" s="80"/>
      <c r="D5" s="80"/>
      <c r="E5" s="80"/>
      <c r="F5" s="80"/>
      <c r="G5" s="80"/>
      <c r="H5" s="80"/>
      <c r="I5" s="80"/>
      <c r="J5" s="80" t="s">
        <v>34</v>
      </c>
      <c r="K5" s="80"/>
      <c r="L5" s="80" t="s">
        <v>35</v>
      </c>
      <c r="M5" s="80" t="s">
        <v>36</v>
      </c>
      <c r="N5" s="80" t="s">
        <v>34</v>
      </c>
      <c r="O5" s="80" t="s">
        <v>35</v>
      </c>
      <c r="P5" s="80" t="s">
        <v>36</v>
      </c>
      <c r="Q5" s="80"/>
      <c r="R5" s="80" t="s">
        <v>33</v>
      </c>
      <c r="S5" s="80" t="s">
        <v>40</v>
      </c>
      <c r="T5" s="80" t="s">
        <v>41</v>
      </c>
      <c r="U5" s="80" t="s">
        <v>42</v>
      </c>
      <c r="V5" s="80" t="s">
        <v>43</v>
      </c>
      <c r="W5" s="80" t="s">
        <v>44</v>
      </c>
    </row>
    <row r="6" ht="26.25" customHeight="1">
      <c r="A6" s="80"/>
      <c r="B6" s="80"/>
      <c r="C6" s="80"/>
      <c r="D6" s="80"/>
      <c r="E6" s="80"/>
      <c r="F6" s="80"/>
      <c r="G6" s="80"/>
      <c r="H6" s="80"/>
      <c r="I6" s="80"/>
      <c r="J6" s="80" t="s">
        <v>33</v>
      </c>
      <c r="K6" s="80" t="s">
        <v>231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18.75" customHeight="1">
      <c r="A7" s="80" t="s">
        <v>59</v>
      </c>
      <c r="B7" s="80" t="s">
        <v>60</v>
      </c>
      <c r="C7" s="80" t="s">
        <v>61</v>
      </c>
      <c r="D7" s="80" t="s">
        <v>62</v>
      </c>
      <c r="E7" s="80" t="s">
        <v>63</v>
      </c>
      <c r="F7" s="80" t="s">
        <v>64</v>
      </c>
      <c r="G7" s="80" t="s">
        <v>65</v>
      </c>
      <c r="H7" s="80" t="s">
        <v>66</v>
      </c>
      <c r="I7" s="80" t="s">
        <v>67</v>
      </c>
      <c r="J7" s="80" t="s">
        <v>68</v>
      </c>
      <c r="K7" s="80" t="s">
        <v>69</v>
      </c>
      <c r="L7" s="80" t="s">
        <v>70</v>
      </c>
      <c r="M7" s="80" t="s">
        <v>71</v>
      </c>
      <c r="N7" s="80" t="s">
        <v>72</v>
      </c>
      <c r="O7" s="80" t="s">
        <v>73</v>
      </c>
      <c r="P7" s="80" t="s">
        <v>176</v>
      </c>
      <c r="Q7" s="80" t="s">
        <v>177</v>
      </c>
      <c r="R7" s="80" t="s">
        <v>178</v>
      </c>
      <c r="S7" s="80" t="s">
        <v>179</v>
      </c>
      <c r="T7" s="80" t="s">
        <v>180</v>
      </c>
      <c r="U7" s="80" t="s">
        <v>181</v>
      </c>
      <c r="V7" s="80" t="s">
        <v>182</v>
      </c>
      <c r="W7" s="80" t="s">
        <v>183</v>
      </c>
    </row>
    <row r="8" ht="52.5" customHeight="1">
      <c r="A8" s="4"/>
      <c r="B8" s="4"/>
      <c r="C8" s="4" t="s">
        <v>232</v>
      </c>
      <c r="D8" s="4"/>
      <c r="E8" s="4"/>
      <c r="F8" s="4"/>
      <c r="G8" s="4"/>
      <c r="H8" s="4"/>
      <c r="I8" s="7">
        <v>160000</v>
      </c>
      <c r="J8" s="7">
        <v>160000</v>
      </c>
      <c r="K8" s="7">
        <v>160000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52.5" customHeight="1" outlineLevel="1">
      <c r="A9" s="4" t="s">
        <v>233</v>
      </c>
      <c r="B9" s="4" t="s">
        <v>234</v>
      </c>
      <c r="C9" s="4" t="s">
        <v>232</v>
      </c>
      <c r="D9" s="4" t="s">
        <v>46</v>
      </c>
      <c r="E9" s="4" t="s">
        <v>101</v>
      </c>
      <c r="F9" s="4" t="s">
        <v>102</v>
      </c>
      <c r="G9" s="4" t="s">
        <v>208</v>
      </c>
      <c r="H9" s="4" t="s">
        <v>209</v>
      </c>
      <c r="I9" s="7">
        <v>5000</v>
      </c>
      <c r="J9" s="7">
        <v>5000</v>
      </c>
      <c r="K9" s="7">
        <v>5000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52.5" customHeight="1" outlineLevel="1">
      <c r="A10" s="4" t="s">
        <v>233</v>
      </c>
      <c r="B10" s="4" t="s">
        <v>234</v>
      </c>
      <c r="C10" s="4" t="s">
        <v>232</v>
      </c>
      <c r="D10" s="4" t="s">
        <v>46</v>
      </c>
      <c r="E10" s="4" t="s">
        <v>101</v>
      </c>
      <c r="F10" s="4" t="s">
        <v>102</v>
      </c>
      <c r="G10" s="4" t="s">
        <v>210</v>
      </c>
      <c r="H10" s="4" t="s">
        <v>211</v>
      </c>
      <c r="I10" s="7">
        <v>20000</v>
      </c>
      <c r="J10" s="7">
        <v>20000</v>
      </c>
      <c r="K10" s="7">
        <v>20000</v>
      </c>
      <c r="L10" s="7"/>
      <c r="M10" s="7"/>
      <c r="N10" s="4"/>
      <c r="O10" s="4"/>
      <c r="P10" s="4"/>
      <c r="Q10" s="7"/>
      <c r="R10" s="7"/>
      <c r="S10" s="7"/>
      <c r="T10" s="7"/>
      <c r="U10" s="7"/>
      <c r="V10" s="7"/>
      <c r="W10" s="7"/>
    </row>
    <row r="11" ht="52.5" customHeight="1" outlineLevel="1">
      <c r="A11" s="4" t="s">
        <v>233</v>
      </c>
      <c r="B11" s="4" t="s">
        <v>234</v>
      </c>
      <c r="C11" s="4" t="s">
        <v>232</v>
      </c>
      <c r="D11" s="4" t="s">
        <v>46</v>
      </c>
      <c r="E11" s="4" t="s">
        <v>101</v>
      </c>
      <c r="F11" s="4" t="s">
        <v>102</v>
      </c>
      <c r="G11" s="4" t="s">
        <v>235</v>
      </c>
      <c r="H11" s="4" t="s">
        <v>236</v>
      </c>
      <c r="I11" s="7">
        <v>5000</v>
      </c>
      <c r="J11" s="7">
        <v>5000</v>
      </c>
      <c r="K11" s="7">
        <v>5000</v>
      </c>
      <c r="L11" s="7"/>
      <c r="M11" s="7"/>
      <c r="N11" s="4"/>
      <c r="O11" s="4"/>
      <c r="P11" s="4"/>
      <c r="Q11" s="7"/>
      <c r="R11" s="7"/>
      <c r="S11" s="7"/>
      <c r="T11" s="7"/>
      <c r="U11" s="7"/>
      <c r="V11" s="7"/>
      <c r="W11" s="7"/>
    </row>
    <row r="12" ht="52.5" customHeight="1" outlineLevel="1">
      <c r="A12" s="4" t="s">
        <v>233</v>
      </c>
      <c r="B12" s="4" t="s">
        <v>234</v>
      </c>
      <c r="C12" s="4" t="s">
        <v>232</v>
      </c>
      <c r="D12" s="4" t="s">
        <v>46</v>
      </c>
      <c r="E12" s="4" t="s">
        <v>101</v>
      </c>
      <c r="F12" s="4" t="s">
        <v>102</v>
      </c>
      <c r="G12" s="4" t="s">
        <v>237</v>
      </c>
      <c r="H12" s="4" t="s">
        <v>238</v>
      </c>
      <c r="I12" s="7">
        <v>20000</v>
      </c>
      <c r="J12" s="7">
        <v>20000</v>
      </c>
      <c r="K12" s="7">
        <v>20000</v>
      </c>
      <c r="L12" s="7"/>
      <c r="M12" s="7"/>
      <c r="N12" s="4"/>
      <c r="O12" s="4"/>
      <c r="P12" s="4"/>
      <c r="Q12" s="7"/>
      <c r="R12" s="7"/>
      <c r="S12" s="7"/>
      <c r="T12" s="7"/>
      <c r="U12" s="7"/>
      <c r="V12" s="7"/>
      <c r="W12" s="7"/>
    </row>
    <row r="13" ht="52.5" customHeight="1" outlineLevel="1">
      <c r="A13" s="4" t="s">
        <v>233</v>
      </c>
      <c r="B13" s="4" t="s">
        <v>234</v>
      </c>
      <c r="C13" s="4" t="s">
        <v>232</v>
      </c>
      <c r="D13" s="4" t="s">
        <v>46</v>
      </c>
      <c r="E13" s="4" t="s">
        <v>101</v>
      </c>
      <c r="F13" s="4" t="s">
        <v>102</v>
      </c>
      <c r="G13" s="4" t="s">
        <v>239</v>
      </c>
      <c r="H13" s="4" t="s">
        <v>240</v>
      </c>
      <c r="I13" s="7">
        <v>30000</v>
      </c>
      <c r="J13" s="7">
        <v>30000</v>
      </c>
      <c r="K13" s="7">
        <v>30000</v>
      </c>
      <c r="L13" s="7"/>
      <c r="M13" s="7"/>
      <c r="N13" s="4"/>
      <c r="O13" s="4"/>
      <c r="P13" s="4"/>
      <c r="Q13" s="7"/>
      <c r="R13" s="7"/>
      <c r="S13" s="7"/>
      <c r="T13" s="7"/>
      <c r="U13" s="7"/>
      <c r="V13" s="7"/>
      <c r="W13" s="7"/>
    </row>
    <row r="14" ht="52.5" customHeight="1" outlineLevel="1">
      <c r="A14" s="4" t="s">
        <v>233</v>
      </c>
      <c r="B14" s="4" t="s">
        <v>234</v>
      </c>
      <c r="C14" s="4" t="s">
        <v>232</v>
      </c>
      <c r="D14" s="4" t="s">
        <v>46</v>
      </c>
      <c r="E14" s="4" t="s">
        <v>101</v>
      </c>
      <c r="F14" s="4" t="s">
        <v>102</v>
      </c>
      <c r="G14" s="4" t="s">
        <v>241</v>
      </c>
      <c r="H14" s="4" t="s">
        <v>242</v>
      </c>
      <c r="I14" s="7">
        <v>45000</v>
      </c>
      <c r="J14" s="7">
        <v>45000</v>
      </c>
      <c r="K14" s="7">
        <v>45000</v>
      </c>
      <c r="L14" s="7"/>
      <c r="M14" s="7"/>
      <c r="N14" s="4"/>
      <c r="O14" s="4"/>
      <c r="P14" s="4"/>
      <c r="Q14" s="7"/>
      <c r="R14" s="7"/>
      <c r="S14" s="7"/>
      <c r="T14" s="7"/>
      <c r="U14" s="7"/>
      <c r="V14" s="7"/>
      <c r="W14" s="7"/>
    </row>
    <row r="15" ht="52.5" customHeight="1" outlineLevel="1">
      <c r="A15" s="4" t="s">
        <v>233</v>
      </c>
      <c r="B15" s="4" t="s">
        <v>234</v>
      </c>
      <c r="C15" s="4" t="s">
        <v>232</v>
      </c>
      <c r="D15" s="4" t="s">
        <v>46</v>
      </c>
      <c r="E15" s="4" t="s">
        <v>101</v>
      </c>
      <c r="F15" s="4" t="s">
        <v>102</v>
      </c>
      <c r="G15" s="4" t="s">
        <v>243</v>
      </c>
      <c r="H15" s="4" t="s">
        <v>244</v>
      </c>
      <c r="I15" s="7">
        <v>20000</v>
      </c>
      <c r="J15" s="7">
        <v>20000</v>
      </c>
      <c r="K15" s="7">
        <v>20000</v>
      </c>
      <c r="L15" s="7"/>
      <c r="M15" s="7"/>
      <c r="N15" s="4"/>
      <c r="O15" s="4"/>
      <c r="P15" s="4"/>
      <c r="Q15" s="7"/>
      <c r="R15" s="7"/>
      <c r="S15" s="7"/>
      <c r="T15" s="7"/>
      <c r="U15" s="7"/>
      <c r="V15" s="7"/>
      <c r="W15" s="7"/>
    </row>
    <row r="16" ht="52.5" customHeight="1" outlineLevel="1">
      <c r="A16" s="4" t="s">
        <v>233</v>
      </c>
      <c r="B16" s="4" t="s">
        <v>234</v>
      </c>
      <c r="C16" s="4" t="s">
        <v>232</v>
      </c>
      <c r="D16" s="4" t="s">
        <v>46</v>
      </c>
      <c r="E16" s="4" t="s">
        <v>101</v>
      </c>
      <c r="F16" s="4" t="s">
        <v>102</v>
      </c>
      <c r="G16" s="4" t="s">
        <v>220</v>
      </c>
      <c r="H16" s="4" t="s">
        <v>221</v>
      </c>
      <c r="I16" s="7">
        <v>15000</v>
      </c>
      <c r="J16" s="7">
        <v>15000</v>
      </c>
      <c r="K16" s="7">
        <v>15000</v>
      </c>
      <c r="L16" s="7"/>
      <c r="M16" s="7"/>
      <c r="N16" s="4"/>
      <c r="O16" s="4"/>
      <c r="P16" s="4"/>
      <c r="Q16" s="7"/>
      <c r="R16" s="7"/>
      <c r="S16" s="7"/>
      <c r="T16" s="7"/>
      <c r="U16" s="7"/>
      <c r="V16" s="7"/>
      <c r="W16" s="7"/>
    </row>
    <row r="17" ht="30" customHeight="1">
      <c r="A17" s="5" t="s">
        <v>30</v>
      </c>
      <c r="B17" s="5"/>
      <c r="C17" s="5"/>
      <c r="D17" s="5"/>
      <c r="E17" s="5"/>
      <c r="F17" s="5"/>
      <c r="G17" s="5"/>
      <c r="H17" s="5"/>
      <c r="I17" s="7">
        <v>160000</v>
      </c>
      <c r="J17" s="7">
        <v>160000</v>
      </c>
      <c r="K17" s="7">
        <v>160000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D10" zoomScale="100" workbookViewId="0">
      <selection activeCell="A1" activeCellId="0" sqref="A1"/>
    </sheetView>
  </sheetViews>
  <sheetFormatPr baseColWidth="8" defaultColWidth="10.2852" defaultRowHeight="15" customHeight="1" outlineLevelRow="2"/>
  <cols>
    <col customWidth="1" min="1" max="9" width="14.2852"/>
    <col customWidth="1" min="10" max="10" width="34.285200000000003"/>
  </cols>
  <sheetData>
    <row r="1" ht="18.75" customHeight="1">
      <c r="A1" s="52"/>
      <c r="B1" s="52"/>
      <c r="C1" s="52"/>
      <c r="D1" s="52"/>
      <c r="E1" s="52"/>
      <c r="F1" s="52"/>
      <c r="G1" s="52"/>
      <c r="H1" s="52"/>
      <c r="I1" s="52"/>
      <c r="J1" s="53" t="s">
        <v>245</v>
      </c>
    </row>
    <row r="2" ht="34.5" customHeight="1">
      <c r="A2" s="77" t="str">
        <f>"2025"&amp;"年项目支出绩效目标表"</f>
        <v>2025年项目支出绩效目标表</v>
      </c>
      <c r="B2" s="77"/>
      <c r="C2" s="77"/>
      <c r="D2" s="77"/>
      <c r="E2" s="77"/>
      <c r="F2" s="77"/>
      <c r="G2" s="77"/>
      <c r="H2" s="77"/>
      <c r="I2" s="77"/>
      <c r="J2" s="77"/>
    </row>
    <row r="3" ht="18.75" customHeight="1">
      <c r="A3" s="52" t="str">
        <f>"单位名称："&amp;"德宏州烟叶生产技术推广站"</f>
        <v>单位名称：德宏州烟叶生产技术推广站</v>
      </c>
      <c r="B3" s="52"/>
      <c r="C3" s="52"/>
      <c r="D3" s="52"/>
      <c r="E3" s="52"/>
      <c r="F3" s="52"/>
      <c r="G3" s="52"/>
      <c r="H3" s="52"/>
      <c r="I3" s="52"/>
      <c r="J3" s="52"/>
    </row>
    <row r="4" ht="22.5" customHeight="1">
      <c r="A4" s="81" t="s">
        <v>246</v>
      </c>
      <c r="B4" s="81" t="s">
        <v>247</v>
      </c>
      <c r="C4" s="81" t="s">
        <v>248</v>
      </c>
      <c r="D4" s="81" t="s">
        <v>249</v>
      </c>
      <c r="E4" s="81" t="s">
        <v>250</v>
      </c>
      <c r="F4" s="81" t="s">
        <v>251</v>
      </c>
      <c r="G4" s="81" t="s">
        <v>252</v>
      </c>
      <c r="H4" s="81" t="s">
        <v>253</v>
      </c>
      <c r="I4" s="81" t="s">
        <v>254</v>
      </c>
      <c r="J4" s="81" t="s">
        <v>255</v>
      </c>
    </row>
    <row r="5" ht="22.5" customHeight="1">
      <c r="A5" s="81" t="s">
        <v>59</v>
      </c>
      <c r="B5" s="81" t="s">
        <v>60</v>
      </c>
      <c r="C5" s="81" t="s">
        <v>61</v>
      </c>
      <c r="D5" s="81" t="s">
        <v>62</v>
      </c>
      <c r="E5" s="81" t="s">
        <v>63</v>
      </c>
      <c r="F5" s="81" t="s">
        <v>64</v>
      </c>
      <c r="G5" s="81" t="s">
        <v>65</v>
      </c>
      <c r="H5" s="81" t="s">
        <v>66</v>
      </c>
      <c r="I5" s="81" t="s">
        <v>67</v>
      </c>
      <c r="J5" s="81" t="s">
        <v>68</v>
      </c>
    </row>
    <row r="6" ht="52.5" customHeight="1">
      <c r="A6" s="81" t="s">
        <v>46</v>
      </c>
      <c r="B6" s="81"/>
      <c r="C6" s="81"/>
      <c r="D6" s="81"/>
      <c r="E6" s="81"/>
      <c r="F6" s="81"/>
      <c r="G6" s="81"/>
      <c r="H6" s="81"/>
      <c r="I6" s="81"/>
      <c r="J6" s="81"/>
    </row>
    <row r="7" ht="52.5" customHeight="1" outlineLevel="1">
      <c r="A7" s="82" t="s">
        <v>232</v>
      </c>
      <c r="B7" s="82" t="s">
        <v>256</v>
      </c>
      <c r="C7" s="82" t="s">
        <v>257</v>
      </c>
      <c r="D7" s="82" t="s">
        <v>258</v>
      </c>
      <c r="E7" s="82" t="s">
        <v>259</v>
      </c>
      <c r="F7" s="82" t="s">
        <v>260</v>
      </c>
      <c r="G7" s="81" t="s">
        <v>261</v>
      </c>
      <c r="H7" s="81" t="s">
        <v>262</v>
      </c>
      <c r="I7" s="82" t="s">
        <v>263</v>
      </c>
      <c r="J7" s="82" t="s">
        <v>264</v>
      </c>
    </row>
    <row r="8" ht="52.5" customHeight="1" outlineLevel="1">
      <c r="A8" s="82" t="s">
        <v>232</v>
      </c>
      <c r="B8" s="82" t="s">
        <v>256</v>
      </c>
      <c r="C8" s="82" t="s">
        <v>257</v>
      </c>
      <c r="D8" s="82" t="s">
        <v>258</v>
      </c>
      <c r="E8" s="82" t="s">
        <v>265</v>
      </c>
      <c r="F8" s="82" t="s">
        <v>260</v>
      </c>
      <c r="G8" s="81" t="s">
        <v>266</v>
      </c>
      <c r="H8" s="81" t="s">
        <v>267</v>
      </c>
      <c r="I8" s="82" t="s">
        <v>263</v>
      </c>
      <c r="J8" s="82" t="s">
        <v>268</v>
      </c>
    </row>
    <row r="9" ht="52.5" customHeight="1" outlineLevel="1">
      <c r="A9" s="82" t="s">
        <v>232</v>
      </c>
      <c r="B9" s="82" t="s">
        <v>256</v>
      </c>
      <c r="C9" s="82" t="s">
        <v>257</v>
      </c>
      <c r="D9" s="82" t="s">
        <v>258</v>
      </c>
      <c r="E9" s="82" t="s">
        <v>269</v>
      </c>
      <c r="F9" s="82" t="s">
        <v>260</v>
      </c>
      <c r="G9" s="81" t="s">
        <v>270</v>
      </c>
      <c r="H9" s="81" t="s">
        <v>271</v>
      </c>
      <c r="I9" s="82" t="s">
        <v>263</v>
      </c>
      <c r="J9" s="82" t="s">
        <v>272</v>
      </c>
    </row>
    <row r="10" ht="52.5" customHeight="1" outlineLevel="1">
      <c r="A10" s="82" t="s">
        <v>232</v>
      </c>
      <c r="B10" s="82" t="s">
        <v>256</v>
      </c>
      <c r="C10" s="82" t="s">
        <v>257</v>
      </c>
      <c r="D10" s="82" t="s">
        <v>258</v>
      </c>
      <c r="E10" s="82" t="s">
        <v>273</v>
      </c>
      <c r="F10" s="82" t="s">
        <v>274</v>
      </c>
      <c r="G10" s="81" t="s">
        <v>62</v>
      </c>
      <c r="H10" s="81" t="s">
        <v>275</v>
      </c>
      <c r="I10" s="82" t="s">
        <v>263</v>
      </c>
      <c r="J10" s="82" t="s">
        <v>276</v>
      </c>
    </row>
    <row r="11" ht="52.5" customHeight="1" outlineLevel="1">
      <c r="A11" s="82" t="s">
        <v>232</v>
      </c>
      <c r="B11" s="82" t="s">
        <v>256</v>
      </c>
      <c r="C11" s="82" t="s">
        <v>257</v>
      </c>
      <c r="D11" s="82" t="s">
        <v>277</v>
      </c>
      <c r="E11" s="82" t="s">
        <v>278</v>
      </c>
      <c r="F11" s="82" t="s">
        <v>260</v>
      </c>
      <c r="G11" s="81" t="s">
        <v>279</v>
      </c>
      <c r="H11" s="81" t="s">
        <v>280</v>
      </c>
      <c r="I11" s="82" t="s">
        <v>263</v>
      </c>
      <c r="J11" s="82" t="s">
        <v>281</v>
      </c>
    </row>
    <row r="12" ht="52.5" customHeight="1" outlineLevel="1">
      <c r="A12" s="82" t="s">
        <v>232</v>
      </c>
      <c r="B12" s="82" t="s">
        <v>256</v>
      </c>
      <c r="C12" s="82" t="s">
        <v>257</v>
      </c>
      <c r="D12" s="82" t="s">
        <v>277</v>
      </c>
      <c r="E12" s="82" t="s">
        <v>282</v>
      </c>
      <c r="F12" s="82" t="s">
        <v>260</v>
      </c>
      <c r="G12" s="81" t="s">
        <v>283</v>
      </c>
      <c r="H12" s="81" t="s">
        <v>280</v>
      </c>
      <c r="I12" s="82" t="s">
        <v>263</v>
      </c>
      <c r="J12" s="82" t="s">
        <v>284</v>
      </c>
    </row>
    <row r="13" ht="52.5" customHeight="1" outlineLevel="1">
      <c r="A13" s="82" t="s">
        <v>232</v>
      </c>
      <c r="B13" s="82" t="s">
        <v>256</v>
      </c>
      <c r="C13" s="82" t="s">
        <v>257</v>
      </c>
      <c r="D13" s="82" t="s">
        <v>277</v>
      </c>
      <c r="E13" s="82" t="s">
        <v>285</v>
      </c>
      <c r="F13" s="82" t="s">
        <v>260</v>
      </c>
      <c r="G13" s="81" t="s">
        <v>286</v>
      </c>
      <c r="H13" s="81" t="s">
        <v>280</v>
      </c>
      <c r="I13" s="82" t="s">
        <v>263</v>
      </c>
      <c r="J13" s="82" t="s">
        <v>287</v>
      </c>
    </row>
    <row r="14" ht="52.5" customHeight="1" outlineLevel="1">
      <c r="A14" s="82" t="s">
        <v>232</v>
      </c>
      <c r="B14" s="82" t="s">
        <v>256</v>
      </c>
      <c r="C14" s="82" t="s">
        <v>257</v>
      </c>
      <c r="D14" s="82" t="s">
        <v>277</v>
      </c>
      <c r="E14" s="82" t="s">
        <v>288</v>
      </c>
      <c r="F14" s="82" t="s">
        <v>260</v>
      </c>
      <c r="G14" s="81" t="s">
        <v>289</v>
      </c>
      <c r="H14" s="81" t="s">
        <v>280</v>
      </c>
      <c r="I14" s="82" t="s">
        <v>263</v>
      </c>
      <c r="J14" s="82" t="s">
        <v>290</v>
      </c>
    </row>
    <row r="15" ht="52.5" customHeight="1" outlineLevel="1">
      <c r="A15" s="82" t="s">
        <v>232</v>
      </c>
      <c r="B15" s="82" t="s">
        <v>256</v>
      </c>
      <c r="C15" s="82" t="s">
        <v>257</v>
      </c>
      <c r="D15" s="82" t="s">
        <v>291</v>
      </c>
      <c r="E15" s="82" t="s">
        <v>292</v>
      </c>
      <c r="F15" s="82" t="s">
        <v>260</v>
      </c>
      <c r="G15" s="81" t="s">
        <v>289</v>
      </c>
      <c r="H15" s="81" t="s">
        <v>280</v>
      </c>
      <c r="I15" s="82" t="s">
        <v>263</v>
      </c>
      <c r="J15" s="82" t="s">
        <v>293</v>
      </c>
    </row>
    <row r="16" ht="52.5" customHeight="1" outlineLevel="1">
      <c r="A16" s="82" t="s">
        <v>232</v>
      </c>
      <c r="B16" s="82" t="s">
        <v>256</v>
      </c>
      <c r="C16" s="82" t="s">
        <v>257</v>
      </c>
      <c r="D16" s="82" t="s">
        <v>294</v>
      </c>
      <c r="E16" s="82" t="s">
        <v>295</v>
      </c>
      <c r="F16" s="82" t="s">
        <v>296</v>
      </c>
      <c r="G16" s="81" t="s">
        <v>297</v>
      </c>
      <c r="H16" s="81" t="s">
        <v>298</v>
      </c>
      <c r="I16" s="82" t="s">
        <v>263</v>
      </c>
      <c r="J16" s="82" t="s">
        <v>299</v>
      </c>
    </row>
    <row r="17" ht="52.5" customHeight="1" outlineLevel="1">
      <c r="A17" s="82" t="s">
        <v>232</v>
      </c>
      <c r="B17" s="82" t="s">
        <v>256</v>
      </c>
      <c r="C17" s="82" t="s">
        <v>300</v>
      </c>
      <c r="D17" s="82" t="s">
        <v>301</v>
      </c>
      <c r="E17" s="82" t="s">
        <v>302</v>
      </c>
      <c r="F17" s="82" t="s">
        <v>260</v>
      </c>
      <c r="G17" s="81" t="s">
        <v>303</v>
      </c>
      <c r="H17" s="81" t="s">
        <v>298</v>
      </c>
      <c r="I17" s="82" t="s">
        <v>263</v>
      </c>
      <c r="J17" s="82" t="s">
        <v>304</v>
      </c>
    </row>
    <row r="18" ht="52.5" customHeight="1" outlineLevel="1">
      <c r="A18" s="82" t="s">
        <v>232</v>
      </c>
      <c r="B18" s="82" t="s">
        <v>256</v>
      </c>
      <c r="C18" s="82" t="s">
        <v>300</v>
      </c>
      <c r="D18" s="82" t="s">
        <v>305</v>
      </c>
      <c r="E18" s="82" t="s">
        <v>306</v>
      </c>
      <c r="F18" s="82" t="s">
        <v>260</v>
      </c>
      <c r="G18" s="81" t="s">
        <v>307</v>
      </c>
      <c r="H18" s="81" t="s">
        <v>298</v>
      </c>
      <c r="I18" s="82" t="s">
        <v>263</v>
      </c>
      <c r="J18" s="82" t="s">
        <v>308</v>
      </c>
    </row>
    <row r="19" ht="52.5" customHeight="1" outlineLevel="1">
      <c r="A19" s="82" t="s">
        <v>232</v>
      </c>
      <c r="B19" s="82" t="s">
        <v>256</v>
      </c>
      <c r="C19" s="82" t="s">
        <v>309</v>
      </c>
      <c r="D19" s="82" t="s">
        <v>310</v>
      </c>
      <c r="E19" s="82" t="s">
        <v>311</v>
      </c>
      <c r="F19" s="82" t="s">
        <v>260</v>
      </c>
      <c r="G19" s="81" t="s">
        <v>312</v>
      </c>
      <c r="H19" s="81" t="s">
        <v>280</v>
      </c>
      <c r="I19" s="82" t="s">
        <v>263</v>
      </c>
      <c r="J19" s="82" t="s">
        <v>313</v>
      </c>
    </row>
  </sheetData>
  <mergeCells count="4">
    <mergeCell ref="A2:J2"/>
    <mergeCell ref="A3:E3"/>
    <mergeCell ref="A7:A19"/>
    <mergeCell ref="B7:B19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2025-03-06T00:54:00Z</dcterms:created>
  <dcterms:modified xsi:type="dcterms:W3CDTF">2025-06-16T09:04:16Z</dcterms:modified>
</cp:coreProperties>
</file>