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 firstSheet="12" activeTab="15"/>
  </bookViews>
  <sheets>
    <sheet name="部门财务收支预算总表01-1" sheetId="2" r:id="rId1"/>
    <sheet name="部门收入预算表01-2" sheetId="3" r:id="rId2"/>
    <sheet name="部门支出预算表01-3" sheetId="4" r:id="rId3"/>
    <sheet name="部门财政拨款收支预算总表02-1" sheetId="5" r:id="rId4"/>
    <sheet name="一般公共预算支出预算表02-2" sheetId="6" r:id="rId5"/>
    <sheet name="一般公共预算“三公”经费支出预算表03" sheetId="7" r:id="rId6"/>
    <sheet name="部门基本支出预算表04" sheetId="8" r:id="rId7"/>
    <sheet name="部门项目支出预算表05-1" sheetId="9" r:id="rId8"/>
    <sheet name="部门项目支出绩效目标表05-2" sheetId="10" r:id="rId9"/>
    <sheet name="部门政府性基金预算支出预算表06" sheetId="11" r:id="rId10"/>
    <sheet name="部门政府采购预算表07" sheetId="12" r:id="rId11"/>
    <sheet name="部门政府购买服务预算表08" sheetId="13" r:id="rId12"/>
    <sheet name="州对下转移支付预算表09-1" sheetId="14" r:id="rId13"/>
    <sheet name="州对下转移支付绩效目标表09-2" sheetId="15" r:id="rId14"/>
    <sheet name="新增资产配置表10" sheetId="16" r:id="rId15"/>
    <sheet name="上级补助项目支出预算表11" sheetId="17" r:id="rId16"/>
    <sheet name="部门项目中期规划预算表12" sheetId="18" r:id="rId17"/>
  </sheets>
  <calcPr calcId="144525"/>
</workbook>
</file>

<file path=xl/sharedStrings.xml><?xml version="1.0" encoding="utf-8"?>
<sst xmlns="http://schemas.openxmlformats.org/spreadsheetml/2006/main" count="1106" uniqueCount="414">
  <si>
    <t>预算01-1表</t>
  </si>
  <si>
    <t>单位:元</t>
  </si>
  <si>
    <t>收入</t>
  </si>
  <si>
    <t>支出</t>
  </si>
  <si>
    <t>项目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</si>
  <si>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</si>
  <si>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</si>
  <si>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</si>
  <si>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</si>
  <si>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</si>
  <si>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</si>
  <si>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</si>
  <si>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</si>
  <si>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</si>
  <si>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</si>
  <si>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</si>
  <si>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</si>
  <si>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</si>
  <si>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</si>
  <si>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上年结余结转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</si>
  <si>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</si>
  <si>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</si>
  <si>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</si>
  <si>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</si>
  <si>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</si>
  <si>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</si>
  <si>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</si>
  <si>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</si>
  <si>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</si>
  <si>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</si>
  <si>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</si>
  <si>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</si>
  <si>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</si>
  <si>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</si>
  <si>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</si>
  <si>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</si>
  <si>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</si>
  <si>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</si>
  <si>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</si>
  <si>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</si>
  <si>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</si>
  <si>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</si>
  <si>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</si>
  <si>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</si>
  <si>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</si>
  <si>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334001</t>
  </si>
  <si>
    <t>德宏州住房公积金管理中心</t>
  </si>
  <si>
    <t>预算01-3表</t>
  </si>
  <si>
    <t>科目编码</t>
  </si>
  <si>
    <t>科目名称</t>
  </si>
  <si>
    <t>财政专户管理的支出</t>
  </si>
  <si>
    <t>单位资金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</si>
  <si>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</si>
  <si>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</si>
  <si>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</si>
  <si>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</si>
  <si>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</si>
  <si>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</si>
  <si>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</si>
  <si>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</si>
  <si>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</si>
  <si>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</si>
  <si>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</si>
  <si>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</si>
  <si>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</si>
  <si>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</si>
  <si>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</si>
  <si>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</si>
  <si>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</si>
  <si>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</si>
  <si>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</si>
  <si>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</si>
  <si>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</si>
  <si>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</si>
  <si>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</si>
  <si>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</si>
  <si>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行政事业单位养老支出</t>
  </si>
  <si>
    <t>2080501</t>
  </si>
  <si>
    <t>行政单位离退休</t>
  </si>
  <si>
    <t>机关事业单位基本养老保险缴费支出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</si>
  <si>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</si>
  <si>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</si>
  <si>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</si>
  <si>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</si>
  <si>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</si>
  <si>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</si>
  <si>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</si>
  <si>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</si>
  <si>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</si>
  <si>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</si>
  <si>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</si>
  <si>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</si>
  <si>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</si>
  <si>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</si>
  <si>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</si>
  <si>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</si>
  <si>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</si>
  <si>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</si>
  <si>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</si>
  <si>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</si>
  <si>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</si>
  <si>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22103</t>
  </si>
  <si>
    <t>城乡社区住宅</t>
  </si>
  <si>
    <t>2210302</t>
  </si>
  <si>
    <t>住房公积金管理</t>
  </si>
  <si>
    <t>预算02-1表</t>
  </si>
  <si>
    <t>收        入</t>
  </si>
  <si>
    <t>支        出</t>
  </si>
  <si>
    <t>项      目</t>
  </si>
  <si>
    <t>支出功能分类科目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</si>
  <si>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</si>
  <si>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</si>
  <si>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</si>
  <si>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</si>
  <si>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</si>
  <si>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</si>
  <si>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</si>
  <si>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</si>
  <si>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</si>
  <si>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</si>
  <si>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</si>
  <si>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</si>
  <si>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</si>
  <si>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（八)社会保障和就业支出</t>
  </si>
  <si>
    <t xml:space="preserve"> (九)卫生健康支出</t>
  </si>
  <si>
    <t xml:space="preserve"> (十)节能环保支出</t>
  </si>
  <si>
    <t xml:space="preserve"> (十一)城乡社区支出</t>
  </si>
  <si>
    <t xml:space="preserve"> (十二)农林水支出</t>
  </si>
  <si>
    <t xml:space="preserve"> (十三)交通运输支出</t>
  </si>
  <si>
    <t xml:space="preserve"> (十四)资源勘探工业信息等支出</t>
  </si>
  <si>
    <t xml:space="preserve"> (十五)商业服务业等支出</t>
  </si>
  <si>
    <t xml:space="preserve"> (十六)金融支出</t>
  </si>
  <si>
    <t xml:space="preserve"> (十七）援助其他地区支出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</si>
  <si>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</si>
  <si>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</si>
  <si>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</si>
  <si>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</si>
  <si>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</si>
  <si>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</si>
  <si>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</si>
  <si>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（二十五）债务还本支出</t>
  </si>
  <si>
    <t>（二十六）债务付息支出</t>
  </si>
  <si>
    <t>（二十七）债务发行费用支出</t>
  </si>
  <si>
    <t>二、年终结余结转</t>
  </si>
  <si>
    <t>预算02-2表</t>
  </si>
  <si>
    <t>部门预算支出功能分类科目</t>
  </si>
  <si>
    <t>人员经费</t>
  </si>
  <si>
    <t>公用经费</t>
  </si>
  <si>
    <t>20805</t>
  </si>
  <si>
    <t>2080505</t>
  </si>
  <si>
    <t>预算03表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</si>
  <si>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</si>
  <si>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</si>
  <si>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</si>
  <si>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</si>
  <si>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</si>
  <si>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</si>
  <si>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</si>
  <si>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2025年部门基本支出预算表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</si>
  <si>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</si>
  <si>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</si>
  <si>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</si>
  <si>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</si>
  <si>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</si>
  <si>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</si>
  <si>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</si>
  <si>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</si>
  <si>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</si>
  <si>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已提前安排</t>
  </si>
  <si>
    <t>抵扣上年垫付资金</t>
  </si>
  <si>
    <t>本次下达</t>
  </si>
  <si>
    <t>另文下达</t>
  </si>
  <si>
    <t>财政拨款结转结余</t>
  </si>
  <si>
    <t>全年数</t>
  </si>
  <si>
    <t>16</t>
  </si>
  <si>
    <t>17</t>
  </si>
  <si>
    <t>18</t>
  </si>
  <si>
    <t>19</t>
  </si>
  <si>
    <t>20</t>
  </si>
  <si>
    <t>21</t>
  </si>
  <si>
    <t>22</t>
  </si>
  <si>
    <t>23</t>
  </si>
  <si>
    <t>533100210000000002563</t>
  </si>
  <si>
    <t>事业人员支出工资</t>
  </si>
  <si>
    <t>30101</t>
  </si>
  <si>
    <t>基本工资</t>
  </si>
  <si>
    <t>30102</t>
  </si>
  <si>
    <t>津贴补贴</t>
  </si>
  <si>
    <t>30107</t>
  </si>
  <si>
    <t>绩效工资</t>
  </si>
  <si>
    <t>533100231100001468856</t>
  </si>
  <si>
    <t>绩效奖励事业</t>
  </si>
  <si>
    <t>533100210000000002667</t>
  </si>
  <si>
    <t>社会保障缴费</t>
  </si>
  <si>
    <t>30108</t>
  </si>
  <si>
    <t>机关事业单位基本养老保险缴费</t>
  </si>
  <si>
    <t>30110</t>
  </si>
  <si>
    <t>职工基本医疗保险缴费</t>
  </si>
  <si>
    <t>533100231100001078389</t>
  </si>
  <si>
    <t>退休公务员医疗费</t>
  </si>
  <si>
    <t>30111</t>
  </si>
  <si>
    <t>公务员医疗补助缴费</t>
  </si>
  <si>
    <t>30112</t>
  </si>
  <si>
    <t>其他社会保障缴费</t>
  </si>
  <si>
    <t>533100210000000002668</t>
  </si>
  <si>
    <t>30113</t>
  </si>
  <si>
    <t>533100231100001468860</t>
  </si>
  <si>
    <t>一般公用经费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</si>
  <si>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</si>
  <si>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</si>
  <si>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</si>
  <si>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</si>
  <si>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</si>
  <si>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</si>
  <si>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</si>
  <si>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</si>
  <si>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30211</t>
  </si>
  <si>
    <t>差旅费</t>
  </si>
  <si>
    <t>30215</t>
  </si>
  <si>
    <t>会议费</t>
  </si>
  <si>
    <t>533100251100003726619</t>
  </si>
  <si>
    <t>公用经费安排的工会经费</t>
  </si>
  <si>
    <t>30228</t>
  </si>
  <si>
    <t>工会经费</t>
  </si>
  <si>
    <t>30229</t>
  </si>
  <si>
    <t>福利费</t>
  </si>
  <si>
    <t>30239</t>
  </si>
  <si>
    <t>其他交通费用</t>
  </si>
  <si>
    <t>533100251100003726599</t>
  </si>
  <si>
    <t>公用经费安排的公车购置及运维费</t>
  </si>
  <si>
    <t>30231</t>
  </si>
  <si>
    <t>公务用车运行维护费</t>
  </si>
  <si>
    <t>533100251100003726616</t>
  </si>
  <si>
    <t>公用经费安排的公务接待费</t>
  </si>
  <si>
    <t>30217</t>
  </si>
  <si>
    <t>30205</t>
  </si>
  <si>
    <t>水费</t>
  </si>
  <si>
    <t>30213</t>
  </si>
  <si>
    <t>维修（护）费</t>
  </si>
  <si>
    <t>30226</t>
  </si>
  <si>
    <t>劳务费</t>
  </si>
  <si>
    <t>533100210000000002669</t>
  </si>
  <si>
    <t>退休公用经费</t>
  </si>
  <si>
    <t>预算05-1表</t>
  </si>
  <si>
    <t>2025年部门项目支出预算表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</si>
  <si>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</si>
  <si>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</si>
  <si>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</si>
  <si>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</si>
  <si>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</si>
  <si>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</si>
  <si>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信息化管理系统运行维护项目经费</t>
  </si>
  <si>
    <t>事业发展类</t>
  </si>
  <si>
    <t>533100241100002097375</t>
  </si>
  <si>
    <t>住房公积金管理费用专项经费</t>
  </si>
  <si>
    <t>533100200000000000656</t>
  </si>
  <si>
    <t>30209</t>
  </si>
  <si>
    <t>物业管理费</t>
  </si>
  <si>
    <t>30214</t>
  </si>
  <si>
    <t>租赁费</t>
  </si>
  <si>
    <t>30227</t>
  </si>
  <si>
    <t>委托业务费</t>
  </si>
  <si>
    <t>30299</t>
  </si>
  <si>
    <t>其他商品和服务支出</t>
  </si>
  <si>
    <t>30305</t>
  </si>
  <si>
    <t>生活补助</t>
  </si>
  <si>
    <t>31002</t>
  </si>
  <si>
    <t>办公设备购置</t>
  </si>
  <si>
    <t>31007</t>
  </si>
  <si>
    <t>信息网络及软件购置更新</t>
  </si>
  <si>
    <t>预算05-2表</t>
  </si>
  <si>
    <t>2025年部门项目支出绩效目标表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</si>
  <si>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</si>
  <si>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</si>
  <si>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</si>
  <si>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</si>
  <si>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</si>
  <si>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</si>
  <si>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</si>
  <si>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</si>
  <si>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</si>
  <si>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</si>
  <si>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进一步提高住房公积金信息管理系统运维建设、提升信息服务效率，协调公积金业务应用系统的内部运作，改善网络信息系统服务环境，提高公积金缴存、提取、贷款等高质量服务</t>
  </si>
  <si>
    <t>产出指标</t>
  </si>
  <si>
    <t>数量指标</t>
  </si>
  <si>
    <t>信息化管理系统运行维护</t>
  </si>
  <si>
    <t>=</t>
  </si>
  <si>
    <t>个</t>
  </si>
  <si>
    <t>定量指标</t>
  </si>
  <si>
    <t>反映信息系统运行维护基本情况</t>
  </si>
  <si>
    <t>时效指标</t>
  </si>
  <si>
    <t>提升信息服务效率</t>
  </si>
  <si>
    <t>&lt;=</t>
  </si>
  <si>
    <t>100</t>
  </si>
  <si>
    <t>%</t>
  </si>
  <si>
    <t>反映信息系统服务效率</t>
  </si>
  <si>
    <t>系统运行维护及时率</t>
  </si>
  <si>
    <t>反映信息化管理系统运行及维护</t>
  </si>
  <si>
    <t>效益指标</t>
  </si>
  <si>
    <t>社会效益</t>
  </si>
  <si>
    <t>改善网络环境，提高服务质量</t>
  </si>
  <si>
    <t>&gt;=</t>
  </si>
  <si>
    <t>年</t>
  </si>
  <si>
    <t>反映信息系统维护情况，保障信息系统正常运转</t>
  </si>
  <si>
    <t>满意度指标</t>
  </si>
  <si>
    <t>服务对象满意度</t>
  </si>
  <si>
    <t>公众满意度</t>
  </si>
  <si>
    <t>95</t>
  </si>
  <si>
    <t>反映公众满意情况</t>
  </si>
  <si>
    <t>完成住房公积金归集12亿元，完成住房公积金贷款发放7亿元，完成住房公积金贷款收回8亿元，住房公积金使用率保持在80%以上，实现住房公积金增值收益6800万元以上。使更多干部职工享受到住房公积金的惠民政策，为服务对象提供更加高效优质的服务，保障住房公积金缴存者的合法权益。</t>
  </si>
  <si>
    <t>住房公积金归集额</t>
  </si>
  <si>
    <t>亿元</t>
  </si>
  <si>
    <t>反映年度内全州住房公积金归集额。</t>
  </si>
  <si>
    <t>住房公积金提取额</t>
  </si>
  <si>
    <t>反映年度内当年全州住房公积金提取额。</t>
  </si>
  <si>
    <t>住房公积金贷款发放额</t>
  </si>
  <si>
    <t>反映年度内全州住房公积金贷款发放额。</t>
  </si>
  <si>
    <t>质量指标</t>
  </si>
  <si>
    <t>住房公积金归集率</t>
  </si>
  <si>
    <t>反映实际归集额占应归额完成率。</t>
  </si>
  <si>
    <t>住房公积金使用率</t>
  </si>
  <si>
    <t>90</t>
  </si>
  <si>
    <t>反映贷款余额占归集余额比率。</t>
  </si>
  <si>
    <t>个人住房贷款回收率</t>
  </si>
  <si>
    <t>反映实际回收贷款额占应收贷款额率。</t>
  </si>
  <si>
    <t>个人住房贷款逾期率</t>
  </si>
  <si>
    <t>&lt;</t>
  </si>
  <si>
    <t>0.0067</t>
  </si>
  <si>
    <t>贷款发放及时率</t>
  </si>
  <si>
    <t>反映公积金贷款发放及时率</t>
  </si>
  <si>
    <t>归集及时率</t>
  </si>
  <si>
    <t>反映住房公积金归集完成率</t>
  </si>
  <si>
    <t>贷款回收及时率</t>
  </si>
  <si>
    <t>反映公积金贷款收回完成率</t>
  </si>
  <si>
    <t>经济效益</t>
  </si>
  <si>
    <t>住房公积金增值收益完成额</t>
  </si>
  <si>
    <t>7750</t>
  </si>
  <si>
    <t>万元</t>
  </si>
  <si>
    <t>反映年度内住房公积金增值收益完成额。</t>
  </si>
  <si>
    <t>为缴存职工提供的住房资金支持</t>
  </si>
  <si>
    <t>反映为缴存职工提供的住房资金支持（贷款金额加提取金额）。</t>
  </si>
  <si>
    <t>部门正常运转</t>
  </si>
  <si>
    <t>有效保障</t>
  </si>
  <si>
    <t>定性指标</t>
  </si>
  <si>
    <t>反映项目的实施对部门工作开展的保障情况。</t>
  </si>
  <si>
    <t>可持续影响</t>
  </si>
  <si>
    <t>住房公积金贷款风险准备金充足率</t>
  </si>
  <si>
    <t>反映住房公积金贷款风险准备金占贷款余额比。</t>
  </si>
  <si>
    <t>缴存职工对住房公积金业务管理工作的满意度</t>
  </si>
  <si>
    <t>反映服务对象对公积金业务管理工作的满意度，确保服务对象满意无投诉。</t>
  </si>
  <si>
    <t>单位内部工作人员满意度</t>
  </si>
  <si>
    <t>反映项目实施相关人员的满意度。</t>
  </si>
  <si>
    <t>预算06表</t>
  </si>
  <si>
    <t>政府性基金预算支出预算表</t>
  </si>
  <si>
    <t>单位名称：德宏傣族景颇族自治州残疾人联合会</t>
  </si>
  <si>
    <t>本年政府性基金预算支出</t>
  </si>
  <si>
    <t>合  计</t>
  </si>
  <si>
    <t>注：本单位本年度无此项预算</t>
  </si>
  <si>
    <t>预算07表</t>
  </si>
  <si>
    <t>预算项目</t>
  </si>
  <si>
    <t>采购项目</t>
  </si>
  <si>
    <t>采购目录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</si>
  <si>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</si>
  <si>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</si>
  <si>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</si>
  <si>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</si>
  <si>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</si>
  <si>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</si>
  <si>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</si>
  <si>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事业单位
经营收入</t>
  </si>
  <si>
    <t>购买办公桌椅等</t>
  </si>
  <si>
    <t>家具和用具</t>
  </si>
  <si>
    <t>批</t>
  </si>
  <si>
    <t>购买办公设备</t>
  </si>
  <si>
    <t>设备</t>
  </si>
  <si>
    <t>项</t>
  </si>
  <si>
    <t>州中心及各县市管理部物业管理费用</t>
  </si>
  <si>
    <t>物业管理服务</t>
  </si>
  <si>
    <t>购买印刷纸张</t>
  </si>
  <si>
    <t>元</t>
  </si>
  <si>
    <t>采购档案盒、公积金业务表格印刷</t>
  </si>
  <si>
    <t>纸及纸质品</t>
  </si>
  <si>
    <t>公车保险</t>
  </si>
  <si>
    <t>财产保险服务</t>
  </si>
  <si>
    <t>公务公车加油、维修等</t>
  </si>
  <si>
    <t>车辆维修和保养服务</t>
  </si>
  <si>
    <t>预算08表</t>
  </si>
  <si>
    <t>政府购买服务项目</t>
  </si>
  <si>
    <t>政府购买服务目录</t>
  </si>
  <si>
    <t>预算09-1表</t>
  </si>
  <si>
    <t>单位名称（项目）</t>
  </si>
  <si>
    <t>地区</t>
  </si>
  <si>
    <t>政府性基金</t>
  </si>
  <si>
    <t>芒市</t>
  </si>
  <si>
    <t>梁河</t>
  </si>
  <si>
    <t>盈江</t>
  </si>
  <si>
    <t>陇川</t>
  </si>
  <si>
    <t>瑞丽</t>
  </si>
  <si>
    <t>预算09-2表</t>
  </si>
  <si>
    <t>预算10表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</si>
  <si>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</si>
  <si>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</si>
  <si>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</si>
  <si>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</si>
  <si>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</si>
  <si>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</si>
  <si>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</si>
  <si>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预算11表</t>
  </si>
  <si>
    <t>上级补助</t>
  </si>
  <si>
    <t>预算12表</t>
  </si>
  <si>
    <t>项目级次</t>
  </si>
  <si>
    <t>313 事业发展类</t>
  </si>
  <si>
    <t>本级</t>
  </si>
  <si>
    <t/>
  </si>
</sst>
</file>

<file path=xl/styles.xml><?xml version="1.0" encoding="utf-8"?>
<styleSheet xmlns="http://schemas.openxmlformats.org/spreadsheetml/2006/main">
  <numFmts count="9">
    <numFmt numFmtId="44" formatCode="_ &quot;￥&quot;* #,##0.00_ ;_ &quot;￥&quot;* \-#,##0.00_ ;_ &quot;￥&quot;* &quot;-&quot;??_ ;_ @_ "/>
    <numFmt numFmtId="176" formatCode="#,##0;\-#,##0;;@"/>
    <numFmt numFmtId="177" formatCode="yyyy/mm/dd"/>
    <numFmt numFmtId="42" formatCode="_ &quot;￥&quot;* #,##0_ ;_ &quot;￥&quot;* \-#,##0_ ;_ &quot;￥&quot;* &quot;-&quot;_ ;_ @_ "/>
    <numFmt numFmtId="178" formatCode="#,##0.00;\-#,##0.00;;@"/>
    <numFmt numFmtId="179" formatCode="yyyy/mm/dd\ hh:mm:ss"/>
    <numFmt numFmtId="41" formatCode="_ * #,##0_ ;_ * \-#,##0_ ;_ * &quot;-&quot;_ ;_ @_ "/>
    <numFmt numFmtId="180" formatCode="hh:mm:ss"/>
    <numFmt numFmtId="43" formatCode="_ * #,##0.00_ ;_ * \-#,##0.00_ ;_ * &quot;-&quot;??_ ;_ @_ "/>
  </numFmts>
  <fonts count="41">
    <font>
      <sz val="11"/>
      <color rgb="FF000000"/>
      <name val="Calibri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b/>
      <sz val="23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000000"/>
      <name val="方正书宋_GBK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sz val="10.5"/>
      <color rgb="FF000000"/>
      <name val="宋体"/>
      <charset val="134"/>
    </font>
    <font>
      <sz val="10.5"/>
      <color rgb="FFFFFFFF"/>
      <name val="宋体"/>
      <charset val="134"/>
    </font>
    <font>
      <sz val="9"/>
      <color rgb="FF000000"/>
      <name val="SimSun"/>
      <charset val="134"/>
    </font>
    <font>
      <b/>
      <sz val="20"/>
      <color rgb="FF000000"/>
      <name val="SimSun"/>
      <charset val="134"/>
    </font>
    <font>
      <sz val="11"/>
      <color rgb="FF000000"/>
      <name val="SimSun"/>
      <charset val="134"/>
    </font>
    <font>
      <b/>
      <sz val="18"/>
      <name val="Microsoft Sans Serif"/>
      <charset val="134"/>
    </font>
    <font>
      <sz val="12"/>
      <color rgb="FF000000"/>
      <name val="宋体"/>
      <charset val="134"/>
    </font>
    <font>
      <sz val="10"/>
      <color rgb="FF000000"/>
      <name val="SimSun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top"/>
    </xf>
    <xf numFmtId="176" fontId="1" fillId="0" borderId="4">
      <alignment horizontal="right" vertical="center"/>
    </xf>
    <xf numFmtId="180" fontId="1" fillId="0" borderId="4">
      <alignment horizontal="right" vertical="center"/>
    </xf>
    <xf numFmtId="178" fontId="1" fillId="0" borderId="4">
      <alignment horizontal="right" vertical="center"/>
    </xf>
    <xf numFmtId="178" fontId="1" fillId="0" borderId="4">
      <alignment horizontal="right" vertical="center"/>
    </xf>
    <xf numFmtId="10" fontId="1" fillId="0" borderId="4">
      <alignment horizontal="right" vertical="center"/>
    </xf>
    <xf numFmtId="179" fontId="1" fillId="0" borderId="4">
      <alignment horizontal="right" vertical="center"/>
    </xf>
    <xf numFmtId="0" fontId="22" fillId="31" borderId="0" applyNumberFormat="false" applyBorder="false" applyAlignment="false" applyProtection="false">
      <alignment vertical="center"/>
    </xf>
    <xf numFmtId="0" fontId="22" fillId="21" borderId="0" applyNumberFormat="false" applyBorder="false" applyAlignment="false" applyProtection="false">
      <alignment vertical="center"/>
    </xf>
    <xf numFmtId="0" fontId="21" fillId="16" borderId="0" applyNumberFormat="false" applyBorder="false" applyAlignment="false" applyProtection="false">
      <alignment vertical="center"/>
    </xf>
    <xf numFmtId="0" fontId="22" fillId="24" borderId="0" applyNumberFormat="false" applyBorder="false" applyAlignment="false" applyProtection="false">
      <alignment vertical="center"/>
    </xf>
    <xf numFmtId="0" fontId="22" fillId="18" borderId="0" applyNumberFormat="false" applyBorder="false" applyAlignment="false" applyProtection="false">
      <alignment vertical="center"/>
    </xf>
    <xf numFmtId="0" fontId="21" fillId="17" borderId="0" applyNumberFormat="false" applyBorder="false" applyAlignment="false" applyProtection="false">
      <alignment vertical="center"/>
    </xf>
    <xf numFmtId="0" fontId="22" fillId="15" borderId="0" applyNumberFormat="false" applyBorder="false" applyAlignment="false" applyProtection="false">
      <alignment vertical="center"/>
    </xf>
    <xf numFmtId="0" fontId="31" fillId="0" borderId="19" applyNumberFormat="false" applyFill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38" fillId="0" borderId="21" applyNumberFormat="false" applyFill="false" applyAlignment="false" applyProtection="false">
      <alignment vertical="center"/>
    </xf>
    <xf numFmtId="9" fontId="26" fillId="0" borderId="0" applyFont="false" applyFill="false" applyBorder="false" applyAlignment="false" applyProtection="false">
      <alignment vertical="center"/>
    </xf>
    <xf numFmtId="43" fontId="26" fillId="0" borderId="0" applyFont="false" applyFill="false" applyBorder="false" applyAlignment="false" applyProtection="false">
      <alignment vertical="center"/>
    </xf>
    <xf numFmtId="0" fontId="34" fillId="0" borderId="20" applyNumberFormat="false" applyFill="false" applyAlignment="false" applyProtection="false">
      <alignment vertical="center"/>
    </xf>
    <xf numFmtId="177" fontId="1" fillId="0" borderId="4">
      <alignment horizontal="right" vertical="center"/>
    </xf>
    <xf numFmtId="42" fontId="26" fillId="0" borderId="0" applyFont="false" applyFill="false" applyBorder="false" applyAlignment="false" applyProtection="false">
      <alignment vertical="center"/>
    </xf>
    <xf numFmtId="0" fontId="21" fillId="19" borderId="0" applyNumberFormat="false" applyBorder="false" applyAlignment="false" applyProtection="false">
      <alignment vertical="center"/>
    </xf>
    <xf numFmtId="0" fontId="35" fillId="0" borderId="0" applyNumberFormat="false" applyFill="false" applyBorder="false" applyAlignment="false" applyProtection="false">
      <alignment vertical="center"/>
    </xf>
    <xf numFmtId="0" fontId="22" fillId="27" borderId="0" applyNumberFormat="false" applyBorder="false" applyAlignment="false" applyProtection="false">
      <alignment vertical="center"/>
    </xf>
    <xf numFmtId="0" fontId="21" fillId="32" borderId="0" applyNumberFormat="false" applyBorder="false" applyAlignment="false" applyProtection="false">
      <alignment vertical="center"/>
    </xf>
    <xf numFmtId="0" fontId="36" fillId="0" borderId="20" applyNumberFormat="false" applyFill="false" applyAlignment="false" applyProtection="false">
      <alignment vertical="center"/>
    </xf>
    <xf numFmtId="49" fontId="1" fillId="0" borderId="4">
      <alignment horizontal="left" vertical="center" wrapText="true"/>
    </xf>
    <xf numFmtId="0" fontId="39" fillId="0" borderId="0" applyNumberFormat="false" applyFill="false" applyBorder="false" applyAlignment="false" applyProtection="false">
      <alignment vertical="center"/>
    </xf>
    <xf numFmtId="0" fontId="22" fillId="28" borderId="0" applyNumberFormat="false" applyBorder="false" applyAlignment="false" applyProtection="false">
      <alignment vertical="center"/>
    </xf>
    <xf numFmtId="44" fontId="26" fillId="0" borderId="0" applyFont="false" applyFill="false" applyBorder="false" applyAlignment="false" applyProtection="false">
      <alignment vertical="center"/>
    </xf>
    <xf numFmtId="0" fontId="22" fillId="30" borderId="0" applyNumberFormat="false" applyBorder="false" applyAlignment="false" applyProtection="false">
      <alignment vertical="center"/>
    </xf>
    <xf numFmtId="0" fontId="40" fillId="13" borderId="18" applyNumberFormat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41" fontId="26" fillId="0" borderId="0" applyFont="false" applyFill="false" applyBorder="false" applyAlignment="false" applyProtection="false">
      <alignment vertical="center"/>
    </xf>
    <xf numFmtId="0" fontId="21" fillId="26" borderId="0" applyNumberFormat="false" applyBorder="false" applyAlignment="false" applyProtection="false">
      <alignment vertical="center"/>
    </xf>
    <xf numFmtId="0" fontId="22" fillId="23" borderId="0" applyNumberFormat="false" applyBorder="false" applyAlignment="false" applyProtection="false">
      <alignment vertical="center"/>
    </xf>
    <xf numFmtId="0" fontId="21" fillId="22" borderId="0" applyNumberFormat="false" applyBorder="false" applyAlignment="false" applyProtection="false">
      <alignment vertical="center"/>
    </xf>
    <xf numFmtId="0" fontId="30" fillId="14" borderId="18" applyNumberFormat="false" applyAlignment="false" applyProtection="false">
      <alignment vertical="center"/>
    </xf>
    <xf numFmtId="0" fontId="29" fillId="13" borderId="17" applyNumberFormat="false" applyAlignment="false" applyProtection="false">
      <alignment vertical="center"/>
    </xf>
    <xf numFmtId="0" fontId="28" fillId="12" borderId="16" applyNumberFormat="false" applyAlignment="false" applyProtection="false">
      <alignment vertical="center"/>
    </xf>
    <xf numFmtId="0" fontId="27" fillId="0" borderId="15" applyNumberFormat="false" applyFill="false" applyAlignment="false" applyProtection="false">
      <alignment vertical="center"/>
    </xf>
    <xf numFmtId="0" fontId="21" fillId="11" borderId="0" applyNumberFormat="false" applyBorder="false" applyAlignment="false" applyProtection="false">
      <alignment vertical="center"/>
    </xf>
    <xf numFmtId="0" fontId="21" fillId="20" borderId="0" applyNumberFormat="false" applyBorder="false" applyAlignment="false" applyProtection="false">
      <alignment vertical="center"/>
    </xf>
    <xf numFmtId="0" fontId="26" fillId="10" borderId="14" applyNumberFormat="false" applyFont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4" fillId="9" borderId="0" applyNumberFormat="false" applyBorder="false" applyAlignment="false" applyProtection="false">
      <alignment vertical="center"/>
    </xf>
    <xf numFmtId="0" fontId="31" fillId="0" borderId="0" applyNumberFormat="false" applyFill="false" applyBorder="false" applyAlignment="false" applyProtection="false">
      <alignment vertical="center"/>
    </xf>
    <xf numFmtId="0" fontId="21" fillId="8" borderId="0" applyNumberFormat="false" applyBorder="false" applyAlignment="false" applyProtection="false">
      <alignment vertical="center"/>
    </xf>
    <xf numFmtId="0" fontId="23" fillId="7" borderId="0" applyNumberFormat="false" applyBorder="false" applyAlignment="false" applyProtection="false">
      <alignment vertical="center"/>
    </xf>
    <xf numFmtId="0" fontId="22" fillId="6" borderId="0" applyNumberFormat="false" applyBorder="false" applyAlignment="false" applyProtection="false">
      <alignment vertical="center"/>
    </xf>
    <xf numFmtId="0" fontId="37" fillId="29" borderId="0" applyNumberFormat="false" applyBorder="false" applyAlignment="false" applyProtection="false">
      <alignment vertical="center"/>
    </xf>
    <xf numFmtId="0" fontId="21" fillId="4" borderId="0" applyNumberFormat="false" applyBorder="false" applyAlignment="false" applyProtection="false">
      <alignment vertical="center"/>
    </xf>
    <xf numFmtId="0" fontId="22" fillId="3" borderId="0" applyNumberFormat="false" applyBorder="false" applyAlignment="false" applyProtection="false">
      <alignment vertical="center"/>
    </xf>
    <xf numFmtId="0" fontId="21" fillId="2" borderId="0" applyNumberFormat="false" applyBorder="false" applyAlignment="false" applyProtection="false">
      <alignment vertical="center"/>
    </xf>
    <xf numFmtId="0" fontId="22" fillId="5" borderId="0" applyNumberFormat="false" applyBorder="false" applyAlignment="false" applyProtection="false">
      <alignment vertical="center"/>
    </xf>
    <xf numFmtId="0" fontId="21" fillId="25" borderId="0" applyNumberFormat="false" applyBorder="false" applyAlignment="false" applyProtection="false">
      <alignment vertical="center"/>
    </xf>
  </cellStyleXfs>
  <cellXfs count="174">
    <xf numFmtId="0" fontId="0" fillId="0" borderId="0" xfId="0" applyBorder="true">
      <alignment vertical="top"/>
    </xf>
    <xf numFmtId="0" fontId="1" fillId="0" borderId="0" xfId="0" applyFont="true" applyBorder="true" applyProtection="true">
      <alignment vertical="top"/>
      <protection locked="false"/>
    </xf>
    <xf numFmtId="49" fontId="2" fillId="0" borderId="0" xfId="0" applyNumberFormat="true" applyFont="true" applyBorder="true" applyAlignment="true"/>
    <xf numFmtId="0" fontId="3" fillId="0" borderId="0" xfId="0" applyFont="true" applyAlignment="true">
      <alignment horizontal="center" vertical="center"/>
    </xf>
    <xf numFmtId="0" fontId="4" fillId="0" borderId="0" xfId="0" applyFont="true" applyAlignment="true" applyProtection="true">
      <alignment horizontal="left" vertical="center"/>
      <protection locked="false"/>
    </xf>
    <xf numFmtId="0" fontId="5" fillId="0" borderId="0" xfId="0" applyAlignment="true">
      <alignment horizontal="left" vertical="center"/>
    </xf>
    <xf numFmtId="0" fontId="5" fillId="0" borderId="1" xfId="0" applyBorder="true" applyAlignment="true" applyProtection="true">
      <alignment horizontal="center" vertical="center" wrapText="true"/>
      <protection locked="false"/>
    </xf>
    <xf numFmtId="0" fontId="5" fillId="0" borderId="1" xfId="0" applyBorder="true" applyAlignment="true">
      <alignment horizontal="center" vertical="center" wrapText="true"/>
    </xf>
    <xf numFmtId="0" fontId="5" fillId="0" borderId="2" xfId="0" applyBorder="true" applyAlignment="true" applyProtection="true">
      <alignment horizontal="center" vertical="center" wrapText="true"/>
      <protection locked="false"/>
    </xf>
    <xf numFmtId="0" fontId="5" fillId="0" borderId="2" xfId="0" applyBorder="true" applyAlignment="true">
      <alignment horizontal="center" vertical="center" wrapText="true"/>
    </xf>
    <xf numFmtId="0" fontId="5" fillId="0" borderId="3" xfId="0" applyBorder="true" applyAlignment="true" applyProtection="true">
      <alignment horizontal="center" vertical="center" wrapText="true"/>
      <protection locked="false"/>
    </xf>
    <xf numFmtId="0" fontId="5" fillId="0" borderId="3" xfId="0" applyBorder="true" applyAlignment="true">
      <alignment horizontal="center" vertical="center" wrapText="true"/>
    </xf>
    <xf numFmtId="0" fontId="2" fillId="0" borderId="4" xfId="0" applyFont="true" applyBorder="true" applyAlignment="true">
      <alignment horizontal="center" vertical="center"/>
    </xf>
    <xf numFmtId="0" fontId="2" fillId="0" borderId="4" xfId="0" applyFont="true" applyBorder="true" applyAlignment="true" applyProtection="true">
      <alignment horizontal="center" vertical="center"/>
      <protection locked="false"/>
    </xf>
    <xf numFmtId="0" fontId="2" fillId="0" borderId="4" xfId="0" applyFont="true" applyBorder="true" applyAlignment="true">
      <alignment vertical="center" wrapText="true"/>
    </xf>
    <xf numFmtId="0" fontId="4" fillId="0" borderId="4" xfId="0" applyFont="true" applyBorder="true" applyAlignment="true" applyProtection="true">
      <alignment horizontal="left" vertical="center" wrapText="true"/>
      <protection locked="false"/>
    </xf>
    <xf numFmtId="0" fontId="2" fillId="0" borderId="4" xfId="0" applyFont="true" applyBorder="true" applyAlignment="true"/>
    <xf numFmtId="49" fontId="1" fillId="0" borderId="4" xfId="27" applyProtection="true">
      <alignment horizontal="left" vertical="center" wrapText="true"/>
      <protection locked="false"/>
    </xf>
    <xf numFmtId="0" fontId="4" fillId="0" borderId="5" xfId="0" applyFont="true" applyBorder="true" applyAlignment="true" applyProtection="true">
      <alignment horizontal="center" vertical="center" wrapText="true"/>
      <protection locked="false"/>
    </xf>
    <xf numFmtId="0" fontId="4" fillId="0" borderId="6" xfId="0" applyFont="true" applyBorder="true" applyAlignment="true" applyProtection="true">
      <alignment horizontal="left" vertical="center" wrapText="true"/>
      <protection locked="false"/>
    </xf>
    <xf numFmtId="0" fontId="4" fillId="0" borderId="7" xfId="0" applyFont="true" applyBorder="true" applyAlignment="true" applyProtection="true">
      <alignment horizontal="left" vertical="center" wrapText="true"/>
      <protection locked="false"/>
    </xf>
    <xf numFmtId="0" fontId="2" fillId="0" borderId="0" xfId="0" applyFont="true" applyBorder="true" applyAlignment="true"/>
    <xf numFmtId="0" fontId="2" fillId="0" borderId="0" xfId="0" applyFont="true" applyBorder="true" applyAlignment="true" applyProtection="true">
      <alignment horizontal="right" vertical="center"/>
      <protection locked="false"/>
    </xf>
    <xf numFmtId="0" fontId="5" fillId="0" borderId="0" xfId="0" applyAlignment="true"/>
    <xf numFmtId="0" fontId="2" fillId="0" borderId="0" xfId="0" applyFont="true" applyAlignment="true" applyProtection="true">
      <alignment horizontal="right"/>
      <protection locked="false"/>
    </xf>
    <xf numFmtId="0" fontId="5" fillId="0" borderId="5" xfId="0" applyBorder="true" applyAlignment="true">
      <alignment horizontal="center" vertical="center"/>
    </xf>
    <xf numFmtId="0" fontId="5" fillId="0" borderId="6" xfId="0" applyBorder="true" applyAlignment="true">
      <alignment horizontal="center" vertical="center"/>
    </xf>
    <xf numFmtId="0" fontId="5" fillId="0" borderId="7" xfId="0" applyBorder="true" applyAlignment="true">
      <alignment horizontal="center" vertical="center"/>
    </xf>
    <xf numFmtId="178" fontId="1" fillId="0" borderId="4" xfId="3" applyProtection="true">
      <alignment horizontal="right" vertical="center"/>
      <protection locked="false"/>
    </xf>
    <xf numFmtId="0" fontId="3" fillId="0" borderId="0" xfId="0" applyFont="true" applyBorder="true" applyAlignment="true">
      <alignment horizontal="center" vertical="center"/>
    </xf>
    <xf numFmtId="0" fontId="4" fillId="0" borderId="0" xfId="0" applyFont="true" applyBorder="true" applyAlignment="true" applyProtection="true">
      <alignment horizontal="left" vertical="center"/>
      <protection locked="false"/>
    </xf>
    <xf numFmtId="0" fontId="5" fillId="0" borderId="0" xfId="0" applyBorder="true" applyAlignment="true">
      <alignment horizontal="left" vertical="center"/>
    </xf>
    <xf numFmtId="0" fontId="5" fillId="0" borderId="4" xfId="0" applyBorder="true" applyAlignment="true" applyProtection="true">
      <alignment horizontal="center" vertical="center" wrapText="true"/>
      <protection locked="false"/>
    </xf>
    <xf numFmtId="0" fontId="5" fillId="0" borderId="4" xfId="0" applyBorder="true" applyAlignment="true">
      <alignment horizontal="center" vertical="center" wrapText="true"/>
    </xf>
    <xf numFmtId="0" fontId="4" fillId="0" borderId="4" xfId="0" applyFont="true" applyBorder="true" applyAlignment="true">
      <alignment horizontal="left" vertical="center" wrapText="true"/>
    </xf>
    <xf numFmtId="0" fontId="2" fillId="0" borderId="4" xfId="0" applyFont="true" applyBorder="true" applyAlignment="true" applyProtection="true">
      <alignment horizontal="center" vertical="center" wrapText="true"/>
      <protection locked="false"/>
    </xf>
    <xf numFmtId="0" fontId="4" fillId="0" borderId="4" xfId="0" applyFont="true" applyBorder="true" applyAlignment="true">
      <alignment horizontal="left" vertical="center"/>
    </xf>
    <xf numFmtId="0" fontId="6" fillId="0" borderId="0" xfId="0" applyFont="true" applyBorder="true">
      <alignment vertical="top"/>
    </xf>
    <xf numFmtId="0" fontId="5" fillId="0" borderId="0" xfId="0" applyBorder="true" applyAlignment="true"/>
    <xf numFmtId="0" fontId="5" fillId="0" borderId="4" xfId="0" applyBorder="true" applyAlignment="true">
      <alignment horizontal="center" vertical="center"/>
    </xf>
    <xf numFmtId="0" fontId="2" fillId="0" borderId="0" xfId="0" applyFont="true" applyBorder="true" applyAlignment="true" applyProtection="true">
      <alignment horizontal="right"/>
      <protection locked="false"/>
    </xf>
    <xf numFmtId="0" fontId="4" fillId="0" borderId="4" xfId="0" applyFont="true" applyBorder="true" applyAlignment="true">
      <alignment horizontal="right" vertical="center" wrapText="true"/>
    </xf>
    <xf numFmtId="0" fontId="4" fillId="0" borderId="4" xfId="0" applyFont="true" applyBorder="true" applyAlignment="true" applyProtection="true">
      <alignment horizontal="right" vertical="center" wrapText="true"/>
      <protection locked="false"/>
    </xf>
    <xf numFmtId="0" fontId="7" fillId="0" borderId="0" xfId="0" applyFont="true" applyBorder="true" applyAlignment="true">
      <alignment horizontal="center" vertical="center" wrapText="true"/>
    </xf>
    <xf numFmtId="0" fontId="4" fillId="0" borderId="0" xfId="0" applyFont="true" applyBorder="true" applyAlignment="true">
      <alignment horizontal="left" vertical="center"/>
    </xf>
    <xf numFmtId="0" fontId="2" fillId="0" borderId="0" xfId="0" applyFont="true" applyBorder="true" applyAlignment="true">
      <alignment vertical="center"/>
    </xf>
    <xf numFmtId="0" fontId="4" fillId="0" borderId="4" xfId="0" applyFont="true" applyBorder="true" applyAlignment="true">
      <alignment vertical="center" wrapText="true"/>
    </xf>
    <xf numFmtId="0" fontId="4" fillId="0" borderId="4" xfId="0" applyFont="true" applyBorder="true" applyAlignment="true" applyProtection="true">
      <alignment horizontal="center" vertical="center" wrapText="true"/>
      <protection locked="false"/>
    </xf>
    <xf numFmtId="0" fontId="4" fillId="0" borderId="7" xfId="0" applyFont="true" applyBorder="true" applyAlignment="true" applyProtection="true">
      <alignment vertical="center" wrapText="true"/>
      <protection locked="false"/>
    </xf>
    <xf numFmtId="0" fontId="4" fillId="0" borderId="0" xfId="0" applyFont="true" applyBorder="true" applyAlignment="true">
      <alignment horizontal="right" vertical="center"/>
    </xf>
    <xf numFmtId="0" fontId="5" fillId="0" borderId="5" xfId="0" applyBorder="true" applyAlignment="true">
      <alignment horizontal="center" vertical="center" wrapText="true"/>
    </xf>
    <xf numFmtId="0" fontId="5" fillId="0" borderId="6" xfId="0" applyBorder="true" applyAlignment="true">
      <alignment horizontal="center" vertical="center" wrapText="true"/>
    </xf>
    <xf numFmtId="0" fontId="5" fillId="0" borderId="7" xfId="0" applyBorder="true" applyAlignment="true">
      <alignment horizontal="center" vertical="center" wrapText="true"/>
    </xf>
    <xf numFmtId="0" fontId="4" fillId="0" borderId="4" xfId="0" applyFont="true" applyBorder="true" applyAlignment="true">
      <alignment horizontal="right" vertical="center"/>
    </xf>
    <xf numFmtId="0" fontId="4" fillId="0" borderId="4" xfId="0" applyFont="true" applyBorder="true" applyAlignment="true" applyProtection="true">
      <alignment horizontal="right" vertical="center"/>
      <protection locked="false"/>
    </xf>
    <xf numFmtId="0" fontId="7" fillId="0" borderId="0" xfId="0" applyFont="true" applyBorder="true" applyAlignment="true">
      <alignment horizontal="center" vertical="center"/>
    </xf>
    <xf numFmtId="0" fontId="3" fillId="0" borderId="0" xfId="0" applyFont="true" applyBorder="true" applyAlignment="true" applyProtection="true">
      <alignment horizontal="center" vertical="center"/>
      <protection locked="false"/>
    </xf>
    <xf numFmtId="0" fontId="4" fillId="0" borderId="0" xfId="0" applyFont="true" applyBorder="true" applyProtection="true">
      <alignment vertical="top"/>
      <protection locked="false"/>
    </xf>
    <xf numFmtId="0" fontId="5" fillId="0" borderId="4" xfId="0" applyBorder="true" applyAlignment="true" applyProtection="true">
      <alignment horizontal="center" vertical="center"/>
      <protection locked="false"/>
    </xf>
    <xf numFmtId="0" fontId="4" fillId="0" borderId="4" xfId="0" applyFont="true" applyBorder="true" applyAlignment="true">
      <alignment horizontal="center" vertical="center" wrapText="true"/>
    </xf>
    <xf numFmtId="0" fontId="4" fillId="0" borderId="4" xfId="0" applyFont="true" applyBorder="true" applyAlignment="true" applyProtection="true">
      <alignment horizontal="center" vertical="center"/>
      <protection locked="false"/>
    </xf>
    <xf numFmtId="0" fontId="4" fillId="0" borderId="0" xfId="0" applyFont="true" applyBorder="true" applyAlignment="true" applyProtection="true">
      <alignment horizontal="right" vertical="center"/>
      <protection locked="false"/>
    </xf>
    <xf numFmtId="0" fontId="2" fillId="0" borderId="0" xfId="0" applyFont="true" applyAlignment="true"/>
    <xf numFmtId="0" fontId="2" fillId="0" borderId="0" xfId="0" applyFont="true" applyAlignment="true">
      <alignment horizontal="right" vertical="center"/>
    </xf>
    <xf numFmtId="0" fontId="7" fillId="0" borderId="0" xfId="0" applyFont="true" applyAlignment="true">
      <alignment horizontal="center" vertical="center" wrapText="true"/>
    </xf>
    <xf numFmtId="0" fontId="4" fillId="0" borderId="0" xfId="0" applyFont="true" applyAlignment="true">
      <alignment horizontal="left" vertical="center" wrapText="true"/>
    </xf>
    <xf numFmtId="0" fontId="5" fillId="0" borderId="0" xfId="0" applyAlignment="true">
      <alignment wrapText="true"/>
    </xf>
    <xf numFmtId="0" fontId="2" fillId="0" borderId="0" xfId="0" applyFont="true" applyAlignment="true">
      <alignment horizontal="right" wrapText="true"/>
    </xf>
    <xf numFmtId="0" fontId="5" fillId="0" borderId="1" xfId="0" applyBorder="true" applyAlignment="true">
      <alignment horizontal="center" vertical="center"/>
    </xf>
    <xf numFmtId="0" fontId="5" fillId="0" borderId="3" xfId="0" applyBorder="true" applyAlignment="true">
      <alignment horizontal="center" vertical="center"/>
    </xf>
    <xf numFmtId="0" fontId="5" fillId="0" borderId="8" xfId="0" applyBorder="true" applyAlignment="true">
      <alignment horizontal="center" vertical="center" wrapText="true"/>
    </xf>
    <xf numFmtId="0" fontId="2" fillId="0" borderId="0" xfId="0" applyFont="true" applyAlignment="true">
      <alignment wrapText="true"/>
    </xf>
    <xf numFmtId="0" fontId="5" fillId="0" borderId="8" xfId="0" applyBorder="true" applyAlignment="true">
      <alignment horizontal="center" vertical="center"/>
    </xf>
    <xf numFmtId="0" fontId="4" fillId="0" borderId="0" xfId="0" applyFont="true" applyAlignment="true" applyProtection="true">
      <alignment horizontal="right" vertical="center"/>
      <protection locked="false"/>
    </xf>
    <xf numFmtId="0" fontId="4" fillId="0" borderId="0" xfId="0" applyFont="true" applyAlignment="true" applyProtection="true">
      <alignment horizontal="right"/>
      <protection locked="false"/>
    </xf>
    <xf numFmtId="0" fontId="5" fillId="0" borderId="2" xfId="0" applyBorder="true" applyAlignment="true">
      <alignment horizontal="center" vertical="center"/>
    </xf>
    <xf numFmtId="0" fontId="5" fillId="0" borderId="4" xfId="0" applyBorder="true" applyAlignment="true">
      <alignment vertical="center"/>
    </xf>
    <xf numFmtId="0" fontId="5" fillId="0" borderId="4" xfId="0" applyBorder="true" applyAlignment="true">
      <alignment vertical="center" wrapText="true"/>
    </xf>
    <xf numFmtId="0" fontId="5" fillId="0" borderId="6" xfId="0" applyBorder="true" applyAlignment="true">
      <alignment vertical="center"/>
    </xf>
    <xf numFmtId="0" fontId="2" fillId="0" borderId="0" xfId="0" applyFont="true" applyBorder="true">
      <alignment vertical="top"/>
    </xf>
    <xf numFmtId="0" fontId="2" fillId="0" borderId="0" xfId="0" applyFont="true" applyBorder="true" applyAlignment="true">
      <alignment horizontal="right" vertical="center"/>
    </xf>
    <xf numFmtId="0" fontId="2" fillId="0" borderId="0" xfId="0" applyFont="true" applyBorder="true" applyAlignment="true">
      <alignment horizontal="right"/>
    </xf>
    <xf numFmtId="0" fontId="0" fillId="0" borderId="0" xfId="0" applyBorder="true" applyAlignment="true">
      <alignment horizontal="center" vertical="top"/>
    </xf>
    <xf numFmtId="0" fontId="2" fillId="0" borderId="0" xfId="0" applyFont="true" applyBorder="true" applyAlignment="true">
      <alignment horizontal="center"/>
    </xf>
    <xf numFmtId="0" fontId="5" fillId="0" borderId="0" xfId="0" applyBorder="true" applyAlignment="true">
      <alignment horizontal="center"/>
    </xf>
    <xf numFmtId="0" fontId="5" fillId="0" borderId="9" xfId="0" applyBorder="true" applyAlignment="true">
      <alignment horizontal="center" vertical="center" wrapText="true"/>
    </xf>
    <xf numFmtId="0" fontId="5" fillId="0" borderId="10" xfId="0" applyBorder="true" applyAlignment="true">
      <alignment horizontal="center" vertical="center" wrapText="true"/>
    </xf>
    <xf numFmtId="0" fontId="4" fillId="0" borderId="3" xfId="0" applyFont="true" applyBorder="true" applyAlignment="true">
      <alignment horizontal="left" vertical="center" wrapText="true"/>
    </xf>
    <xf numFmtId="0" fontId="4" fillId="0" borderId="8" xfId="0" applyFont="true" applyBorder="true" applyAlignment="true">
      <alignment horizontal="left" vertical="center" wrapText="true"/>
    </xf>
    <xf numFmtId="0" fontId="4" fillId="0" borderId="8" xfId="0" applyFont="true" applyBorder="true" applyAlignment="true">
      <alignment horizontal="center" vertical="center"/>
    </xf>
    <xf numFmtId="0" fontId="4" fillId="0" borderId="3" xfId="0" applyFont="true" applyBorder="true" applyAlignment="true">
      <alignment horizontal="left" vertical="center" wrapText="true" indent="2"/>
    </xf>
    <xf numFmtId="0" fontId="4" fillId="0" borderId="11" xfId="0" applyFont="true" applyBorder="true" applyAlignment="true">
      <alignment horizontal="center" vertical="center"/>
    </xf>
    <xf numFmtId="0" fontId="4" fillId="0" borderId="12" xfId="0" applyFont="true" applyBorder="true" applyAlignment="true">
      <alignment horizontal="left" vertical="center"/>
    </xf>
    <xf numFmtId="0" fontId="4" fillId="0" borderId="12" xfId="0" applyFont="true" applyBorder="true" applyAlignment="true">
      <alignment horizontal="center" vertical="center"/>
    </xf>
    <xf numFmtId="0" fontId="5" fillId="0" borderId="8" xfId="0" applyBorder="true" applyAlignment="true" applyProtection="true">
      <alignment horizontal="center" vertical="center"/>
      <protection locked="false"/>
    </xf>
    <xf numFmtId="0" fontId="5" fillId="0" borderId="6" xfId="0" applyBorder="true" applyAlignment="true" applyProtection="true">
      <alignment horizontal="center" vertical="center" wrapText="true"/>
      <protection locked="false"/>
    </xf>
    <xf numFmtId="0" fontId="5" fillId="0" borderId="10" xfId="0" applyBorder="true" applyAlignment="true" applyProtection="true">
      <alignment horizontal="center" vertical="center" wrapText="true"/>
      <protection locked="false"/>
    </xf>
    <xf numFmtId="0" fontId="5" fillId="0" borderId="12" xfId="0" applyBorder="true" applyAlignment="true">
      <alignment horizontal="center" vertical="center" wrapText="true"/>
    </xf>
    <xf numFmtId="0" fontId="5" fillId="0" borderId="8" xfId="0" applyBorder="true" applyAlignment="true" applyProtection="true">
      <alignment horizontal="center" vertical="center" wrapText="true"/>
      <protection locked="false"/>
    </xf>
    <xf numFmtId="0" fontId="4" fillId="0" borderId="0" xfId="0" applyFont="true" applyBorder="true" applyAlignment="true" applyProtection="true">
      <alignment horizontal="right"/>
      <protection locked="false"/>
    </xf>
    <xf numFmtId="0" fontId="5" fillId="0" borderId="6" xfId="0" applyBorder="true" applyAlignment="true" applyProtection="true">
      <alignment horizontal="center" vertical="center"/>
      <protection locked="false"/>
    </xf>
    <xf numFmtId="0" fontId="5" fillId="0" borderId="12" xfId="0" applyBorder="true" applyAlignment="true" applyProtection="true">
      <alignment horizontal="center" vertical="center"/>
      <protection locked="false"/>
    </xf>
    <xf numFmtId="0" fontId="5" fillId="0" borderId="12" xfId="0" applyBorder="true" applyAlignment="true" applyProtection="true">
      <alignment horizontal="center" vertical="center" wrapText="true"/>
      <protection locked="false"/>
    </xf>
    <xf numFmtId="0" fontId="4" fillId="0" borderId="0" xfId="0" applyFont="true" applyBorder="true" applyAlignment="true">
      <alignment horizontal="right"/>
    </xf>
    <xf numFmtId="0" fontId="8" fillId="0" borderId="0" xfId="0" applyFont="true" applyBorder="true" applyAlignment="true" applyProtection="true">
      <alignment horizontal="right"/>
      <protection locked="false"/>
    </xf>
    <xf numFmtId="49" fontId="8" fillId="0" borderId="0" xfId="0" applyNumberFormat="true" applyFont="true" applyBorder="true" applyAlignment="true" applyProtection="true">
      <protection locked="false"/>
    </xf>
    <xf numFmtId="0" fontId="9" fillId="0" borderId="0" xfId="0" applyFont="true" applyBorder="true" applyAlignment="true" applyProtection="true">
      <alignment horizontal="center" vertical="center" wrapText="true"/>
      <protection locked="false"/>
    </xf>
    <xf numFmtId="0" fontId="9" fillId="0" borderId="0" xfId="0" applyFont="true" applyBorder="true" applyAlignment="true" applyProtection="true">
      <alignment horizontal="center" vertical="center"/>
      <protection locked="false"/>
    </xf>
    <xf numFmtId="0" fontId="9" fillId="0" borderId="0" xfId="0" applyFont="true" applyBorder="true" applyAlignment="true">
      <alignment horizontal="center" vertical="center"/>
    </xf>
    <xf numFmtId="0" fontId="10" fillId="0" borderId="0" xfId="0" applyFont="true" applyBorder="true" applyAlignment="true" applyProtection="true">
      <alignment horizontal="left" vertical="center"/>
      <protection locked="false"/>
    </xf>
    <xf numFmtId="0" fontId="11" fillId="0" borderId="0" xfId="0" applyFont="true" applyBorder="true" applyAlignment="true" applyProtection="true">
      <alignment horizontal="right"/>
      <protection locked="false"/>
    </xf>
    <xf numFmtId="49" fontId="5" fillId="0" borderId="4" xfId="0" applyNumberFormat="true" applyBorder="true" applyAlignment="true" applyProtection="true">
      <alignment horizontal="center" vertical="center" wrapText="true"/>
      <protection locked="false"/>
    </xf>
    <xf numFmtId="49" fontId="5" fillId="0" borderId="4" xfId="0" applyNumberFormat="true" applyBorder="true" applyAlignment="true" applyProtection="true">
      <alignment horizontal="center" vertical="center"/>
      <protection locked="false"/>
    </xf>
    <xf numFmtId="4" fontId="4" fillId="0" borderId="4" xfId="0" applyNumberFormat="true" applyFont="true" applyBorder="true" applyAlignment="true" applyProtection="true">
      <alignment horizontal="right" vertical="center"/>
      <protection locked="false"/>
    </xf>
    <xf numFmtId="4" fontId="4" fillId="0" borderId="4" xfId="0" applyNumberFormat="true" applyFont="true" applyBorder="true" applyAlignment="true" applyProtection="true">
      <alignment horizontal="right" vertical="center" wrapText="true"/>
      <protection locked="false"/>
    </xf>
    <xf numFmtId="49" fontId="12" fillId="0" borderId="0" xfId="27" applyFont="true" applyBorder="true">
      <alignment horizontal="left" vertical="center" wrapText="true"/>
    </xf>
    <xf numFmtId="49" fontId="13" fillId="0" borderId="0" xfId="27" applyFont="true" applyBorder="true" applyAlignment="true">
      <alignment horizontal="center" vertical="center" wrapText="true"/>
    </xf>
    <xf numFmtId="49" fontId="12" fillId="0" borderId="4" xfId="27" applyFont="true" applyAlignment="true">
      <alignment horizontal="center" vertical="center" wrapText="true"/>
    </xf>
    <xf numFmtId="49" fontId="12" fillId="0" borderId="4" xfId="27" applyFont="true">
      <alignment horizontal="left" vertical="center" wrapText="true"/>
    </xf>
    <xf numFmtId="49" fontId="12" fillId="0" borderId="0" xfId="27" applyFont="true" applyBorder="true" applyAlignment="true">
      <alignment horizontal="right" vertical="center" wrapText="true"/>
    </xf>
    <xf numFmtId="49" fontId="12" fillId="0" borderId="0" xfId="0" applyNumberFormat="true" applyFont="true" applyBorder="true" applyAlignment="true">
      <alignment horizontal="right" vertical="center" wrapText="true"/>
    </xf>
    <xf numFmtId="49" fontId="12" fillId="0" borderId="0" xfId="0" applyNumberFormat="true" applyFont="true" applyBorder="true" applyAlignment="true">
      <alignment horizontal="left" vertical="center" wrapText="true"/>
    </xf>
    <xf numFmtId="49" fontId="12" fillId="0" borderId="4" xfId="0" applyNumberFormat="true" applyFont="true" applyBorder="true" applyAlignment="true">
      <alignment horizontal="center" vertical="center" wrapText="true"/>
    </xf>
    <xf numFmtId="49" fontId="4" fillId="0" borderId="4" xfId="27" applyFont="true">
      <alignment horizontal="left" vertical="center" wrapText="true"/>
    </xf>
    <xf numFmtId="49" fontId="4" fillId="0" borderId="4" xfId="27" applyFont="true" applyAlignment="true">
      <alignment horizontal="center" vertical="center" wrapText="true"/>
    </xf>
    <xf numFmtId="49" fontId="12" fillId="0" borderId="0" xfId="0" applyNumberFormat="true" applyFont="true" applyBorder="true" applyAlignment="true">
      <alignment horizontal="center" vertical="center" wrapText="true"/>
    </xf>
    <xf numFmtId="178" fontId="4" fillId="0" borderId="4" xfId="3" applyFont="true">
      <alignment horizontal="right" vertical="center"/>
    </xf>
    <xf numFmtId="0" fontId="14" fillId="0" borderId="0" xfId="0" applyBorder="true">
      <alignment vertical="top"/>
    </xf>
    <xf numFmtId="0" fontId="13" fillId="0" borderId="0" xfId="0" applyFont="true" applyBorder="true" applyAlignment="true">
      <alignment horizontal="center" vertical="center"/>
    </xf>
    <xf numFmtId="0" fontId="14" fillId="0" borderId="4" xfId="0" applyBorder="true" applyAlignment="true">
      <alignment horizontal="center" vertical="center" wrapText="true"/>
    </xf>
    <xf numFmtId="0" fontId="14" fillId="0" borderId="4" xfId="0" applyBorder="true" applyAlignment="true">
      <alignment horizontal="center" vertical="center"/>
    </xf>
    <xf numFmtId="0" fontId="14" fillId="0" borderId="0" xfId="0" applyBorder="true" applyAlignment="true">
      <alignment horizontal="right" vertical="center"/>
    </xf>
    <xf numFmtId="0" fontId="2" fillId="0" borderId="0" xfId="0" applyFont="true" applyBorder="true" applyAlignment="true">
      <alignment horizontal="center" wrapText="true"/>
    </xf>
    <xf numFmtId="0" fontId="2" fillId="0" borderId="0" xfId="0" applyFont="true" applyBorder="true" applyAlignment="true">
      <alignment wrapText="true"/>
    </xf>
    <xf numFmtId="0" fontId="15" fillId="0" borderId="0" xfId="0" applyFont="true" applyBorder="true" applyAlignment="true">
      <alignment horizontal="center" vertical="center" wrapText="true"/>
    </xf>
    <xf numFmtId="0" fontId="5" fillId="0" borderId="0" xfId="0" applyBorder="true" applyAlignment="true">
      <alignment horizontal="left" wrapText="true"/>
    </xf>
    <xf numFmtId="0" fontId="16" fillId="0" borderId="4" xfId="0" applyFont="true" applyBorder="true" applyAlignment="true">
      <alignment horizontal="center" vertical="center" wrapText="true"/>
    </xf>
    <xf numFmtId="0" fontId="16" fillId="0" borderId="5" xfId="0" applyFont="true" applyBorder="true" applyAlignment="true">
      <alignment horizontal="center" vertical="center" wrapText="true"/>
    </xf>
    <xf numFmtId="4" fontId="16" fillId="0" borderId="4" xfId="0" applyNumberFormat="true" applyFont="true" applyBorder="true" applyAlignment="true">
      <alignment vertical="center"/>
    </xf>
    <xf numFmtId="4" fontId="16" fillId="0" borderId="5" xfId="0" applyNumberFormat="true" applyFont="true" applyBorder="true" applyAlignment="true">
      <alignment vertical="center"/>
    </xf>
    <xf numFmtId="0" fontId="2" fillId="0" borderId="0" xfId="0" applyFont="true" applyBorder="true" applyAlignment="true">
      <alignment horizontal="right" wrapText="true"/>
    </xf>
    <xf numFmtId="49" fontId="13" fillId="0" borderId="0" xfId="0" applyNumberFormat="true" applyFont="true" applyBorder="true" applyAlignment="true">
      <alignment horizontal="center" vertical="center" wrapText="true"/>
    </xf>
    <xf numFmtId="49" fontId="14" fillId="0" borderId="0" xfId="0" applyNumberFormat="true" applyBorder="true" applyAlignment="true">
      <alignment horizontal="left" vertical="center" wrapText="true"/>
    </xf>
    <xf numFmtId="49" fontId="17" fillId="0" borderId="4" xfId="27" applyFont="true" applyAlignment="true">
      <alignment horizontal="center" vertical="center" wrapText="true"/>
    </xf>
    <xf numFmtId="49" fontId="17" fillId="0" borderId="4" xfId="27" applyFont="true">
      <alignment horizontal="left" vertical="center" wrapText="true"/>
    </xf>
    <xf numFmtId="178" fontId="17" fillId="0" borderId="4" xfId="3" applyFont="true">
      <alignment horizontal="right" vertical="center"/>
    </xf>
    <xf numFmtId="49" fontId="17" fillId="0" borderId="4" xfId="27" applyFont="true" applyAlignment="true">
      <alignment horizontal="left" vertical="center" wrapText="true" indent="1"/>
    </xf>
    <xf numFmtId="49" fontId="17" fillId="0" borderId="4" xfId="27" applyFont="true" applyAlignment="true">
      <alignment horizontal="left" vertical="center" wrapText="true" indent="2"/>
    </xf>
    <xf numFmtId="0" fontId="18" fillId="0" borderId="0" xfId="0" applyFont="true" applyBorder="true" applyAlignment="true">
      <alignment horizontal="center" vertical="center"/>
    </xf>
    <xf numFmtId="0" fontId="19" fillId="0" borderId="0" xfId="0" applyFont="true" applyBorder="true" applyAlignment="true">
      <alignment horizontal="center" vertical="center"/>
    </xf>
    <xf numFmtId="0" fontId="5" fillId="0" borderId="4" xfId="0" applyBorder="true" applyAlignment="true">
      <alignment horizontal="left" vertical="center"/>
    </xf>
    <xf numFmtId="0" fontId="5" fillId="0" borderId="4" xfId="0" applyBorder="true" applyAlignment="true" applyProtection="true">
      <alignment vertical="center"/>
      <protection locked="false"/>
    </xf>
    <xf numFmtId="0" fontId="2" fillId="0" borderId="3" xfId="0" applyFont="true" applyBorder="true" applyAlignment="true">
      <alignment vertical="center"/>
    </xf>
    <xf numFmtId="178" fontId="1" fillId="0" borderId="4" xfId="0" applyNumberFormat="true" applyFont="true" applyBorder="true" applyAlignment="true" applyProtection="true">
      <alignment horizontal="right" vertical="center"/>
      <protection locked="false"/>
    </xf>
    <xf numFmtId="0" fontId="20" fillId="0" borderId="4" xfId="0" applyFont="true" applyBorder="true" applyAlignment="true">
      <alignment horizontal="center" vertical="center"/>
    </xf>
    <xf numFmtId="0" fontId="4" fillId="0" borderId="0" xfId="27" applyNumberFormat="true" applyFont="true" applyBorder="true" applyAlignment="true">
      <alignment horizontal="left" vertical="center"/>
    </xf>
    <xf numFmtId="0" fontId="3" fillId="0" borderId="0" xfId="27" applyNumberFormat="true" applyFont="true" applyBorder="true" applyAlignment="true">
      <alignment horizontal="center" vertical="center"/>
    </xf>
    <xf numFmtId="0" fontId="4" fillId="0" borderId="4" xfId="27" applyNumberFormat="true" applyFont="true" applyAlignment="true">
      <alignment horizontal="center" vertical="center" wrapText="true"/>
    </xf>
    <xf numFmtId="0" fontId="4" fillId="0" borderId="4" xfId="0" applyFont="true" applyBorder="true" applyAlignment="true">
      <alignment horizontal="center" vertical="center"/>
    </xf>
    <xf numFmtId="0" fontId="4" fillId="0" borderId="4" xfId="27" applyNumberFormat="true" applyFont="true" applyAlignment="true">
      <alignment vertical="center" wrapText="true"/>
    </xf>
    <xf numFmtId="178" fontId="4" fillId="0" borderId="4" xfId="3" applyFont="true" applyAlignment="true">
      <alignment horizontal="center" vertical="center"/>
    </xf>
    <xf numFmtId="0" fontId="4" fillId="0" borderId="4" xfId="27" applyNumberFormat="true" applyFont="true" applyAlignment="true">
      <alignment horizontal="left" vertical="center"/>
    </xf>
    <xf numFmtId="0" fontId="4" fillId="0" borderId="4" xfId="27" applyNumberFormat="true" applyFont="true" applyAlignment="true">
      <alignment horizontal="left" vertical="center" wrapText="true"/>
    </xf>
    <xf numFmtId="0" fontId="5" fillId="0" borderId="0" xfId="0" applyBorder="true" applyAlignment="true">
      <alignment vertical="center"/>
    </xf>
    <xf numFmtId="0" fontId="1" fillId="0" borderId="4" xfId="0" applyFont="true" applyBorder="true" applyAlignment="true">
      <alignment horizontal="center" vertical="center" wrapText="true"/>
    </xf>
    <xf numFmtId="178" fontId="1" fillId="0" borderId="4" xfId="3" applyAlignment="true" applyProtection="true">
      <alignment horizontal="center" vertical="center"/>
      <protection locked="false"/>
    </xf>
    <xf numFmtId="0" fontId="5" fillId="0" borderId="7" xfId="0" applyBorder="true" applyAlignment="true">
      <alignment vertical="center"/>
    </xf>
    <xf numFmtId="0" fontId="2" fillId="0" borderId="0" xfId="0" applyFont="true" applyAlignment="true">
      <alignment horizontal="center" vertical="center"/>
    </xf>
    <xf numFmtId="49" fontId="4" fillId="0" borderId="0" xfId="27" applyFont="true" applyBorder="true">
      <alignment horizontal="left" vertical="center" wrapText="true"/>
    </xf>
    <xf numFmtId="49" fontId="4" fillId="0" borderId="0" xfId="27" applyFont="true" applyBorder="true" applyAlignment="true">
      <alignment horizontal="right" vertical="center" wrapText="true"/>
    </xf>
    <xf numFmtId="49" fontId="3" fillId="0" borderId="0" xfId="0" applyNumberFormat="true" applyFont="true" applyBorder="true" applyAlignment="true">
      <alignment horizontal="center" vertical="center" wrapText="true"/>
    </xf>
    <xf numFmtId="49" fontId="4" fillId="0" borderId="0" xfId="27" applyFont="true" applyBorder="true" applyAlignment="true">
      <alignment horizontal="center" vertical="center" wrapText="true"/>
    </xf>
    <xf numFmtId="49" fontId="4" fillId="0" borderId="13" xfId="27" applyFont="true" applyBorder="true" applyAlignment="true">
      <alignment horizontal="center" vertical="center" wrapText="true"/>
    </xf>
    <xf numFmtId="49" fontId="4" fillId="0" borderId="3" xfId="27" applyFont="true" applyBorder="true" applyAlignment="true">
      <alignment horizontal="center" vertical="center" wrapText="true"/>
    </xf>
  </cellXfs>
  <cellStyles count="57">
    <cellStyle name="常规" xfId="0" builtinId="0"/>
    <cellStyle name="IntegralNumberStyle" xfId="1"/>
    <cellStyle name="TimeStyle" xfId="2"/>
    <cellStyle name="MoneyStyle" xfId="3"/>
    <cellStyle name="NumberStyle" xfId="4"/>
    <cellStyle name="PercentStyle" xfId="5"/>
    <cellStyle name="DateTimeStyle" xfId="6"/>
    <cellStyle name="40% - 强调文字颜色 6" xfId="7" builtinId="51"/>
    <cellStyle name="20% - 强调文字颜色 6" xfId="8" builtinId="50"/>
    <cellStyle name="强调文字颜色 6" xfId="9" builtinId="49"/>
    <cellStyle name="40% - 强调文字颜色 5" xfId="10" builtinId="47"/>
    <cellStyle name="20% - 强调文字颜色 5" xfId="11" builtinId="46"/>
    <cellStyle name="强调文字颜色 5" xfId="12" builtinId="45"/>
    <cellStyle name="40% - 强调文字颜色 4" xfId="13" builtinId="43"/>
    <cellStyle name="标题 3" xfId="14" builtinId="18"/>
    <cellStyle name="解释性文本" xfId="15" builtinId="53"/>
    <cellStyle name="汇总" xfId="16" builtinId="25"/>
    <cellStyle name="百分比" xfId="17" builtinId="5"/>
    <cellStyle name="千位分隔" xfId="18" builtinId="3"/>
    <cellStyle name="标题 2" xfId="19" builtinId="17"/>
    <cellStyle name="DateStyle" xfId="20"/>
    <cellStyle name="货币[0]" xfId="21" builtinId="7"/>
    <cellStyle name="60% - 强调文字颜色 4" xfId="22" builtinId="44"/>
    <cellStyle name="警告文本" xfId="23" builtinId="11"/>
    <cellStyle name="20% - 强调文字颜色 2" xfId="24" builtinId="34"/>
    <cellStyle name="60% - 强调文字颜色 5" xfId="25" builtinId="48"/>
    <cellStyle name="标题 1" xfId="26" builtinId="16"/>
    <cellStyle name="TextStyle" xfId="27"/>
    <cellStyle name="超链接" xfId="28" builtinId="8"/>
    <cellStyle name="20% - 强调文字颜色 3" xfId="29" builtinId="38"/>
    <cellStyle name="货币" xfId="30" builtinId="4"/>
    <cellStyle name="20% - 强调文字颜色 4" xfId="31" builtinId="42"/>
    <cellStyle name="计算" xfId="32" builtinId="22"/>
    <cellStyle name="已访问的超链接" xfId="33" builtinId="9"/>
    <cellStyle name="千位分隔[0]" xfId="34" builtinId="6"/>
    <cellStyle name="强调文字颜色 4" xfId="35" builtinId="41"/>
    <cellStyle name="40% - 强调文字颜色 3" xfId="36" builtinId="39"/>
    <cellStyle name="60% - 强调文字颜色 6" xfId="37" builtinId="52"/>
    <cellStyle name="输入" xfId="38" builtinId="20"/>
    <cellStyle name="输出" xfId="39" builtinId="21"/>
    <cellStyle name="检查单元格" xfId="40" builtinId="23"/>
    <cellStyle name="链接单元格" xfId="41" builtinId="24"/>
    <cellStyle name="60% - 强调文字颜色 1" xfId="42" builtinId="32"/>
    <cellStyle name="60% - 强调文字颜色 3" xfId="43" builtinId="40"/>
    <cellStyle name="注释" xfId="44" builtinId="10"/>
    <cellStyle name="标题" xfId="45" builtinId="15"/>
    <cellStyle name="好" xfId="46" builtinId="26"/>
    <cellStyle name="标题 4" xfId="47" builtinId="19"/>
    <cellStyle name="强调文字颜色 1" xfId="48" builtinId="29"/>
    <cellStyle name="适中" xfId="49" builtinId="28"/>
    <cellStyle name="20% - 强调文字颜色 1" xfId="50" builtinId="30"/>
    <cellStyle name="差" xfId="51" builtinId="27"/>
    <cellStyle name="强调文字颜色 2" xfId="52" builtinId="33"/>
    <cellStyle name="40% - 强调文字颜色 1" xfId="53" builtinId="31"/>
    <cellStyle name="60% - 强调文字颜色 2" xfId="54" builtinId="36"/>
    <cellStyle name="40% - 强调文字颜色 2" xfId="55" builtinId="35"/>
    <cellStyle name="强调文字颜色 3" xfId="56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D22"/>
  <sheetViews>
    <sheetView showZeros="0" workbookViewId="0">
      <selection activeCell="C8" sqref="C8"/>
    </sheetView>
  </sheetViews>
  <sheetFormatPr defaultColWidth="10.2866666666667" defaultRowHeight="15" customHeight="true" outlineLevelCol="3"/>
  <cols>
    <col min="1" max="4" width="33.2866666666667" customWidth="true"/>
  </cols>
  <sheetData>
    <row r="1" ht="18.75" customHeight="true" spans="1:4">
      <c r="A1" s="168"/>
      <c r="B1" s="168"/>
      <c r="C1" s="168"/>
      <c r="D1" s="169" t="s">
        <v>0</v>
      </c>
    </row>
    <row r="2" ht="42" customHeight="true" spans="1:4">
      <c r="A2" s="170" t="str">
        <f>"2025"&amp;"年部门财务收支预算总表"</f>
        <v>2025年部门财务收支预算总表</v>
      </c>
      <c r="B2" s="170"/>
      <c r="C2" s="170"/>
      <c r="D2" s="170"/>
    </row>
    <row r="3" ht="18.75" customHeight="true" spans="1:4">
      <c r="A3" s="168" t="str">
        <f>"单位名称："&amp;"德宏州住房公积金管理中心"</f>
        <v>单位名称：德宏州住房公积金管理中心</v>
      </c>
      <c r="B3" s="168"/>
      <c r="C3" s="171"/>
      <c r="D3" s="169" t="s">
        <v>1</v>
      </c>
    </row>
    <row r="4" ht="18.75" customHeight="true" spans="1:4">
      <c r="A4" s="172" t="s">
        <v>2</v>
      </c>
      <c r="B4" s="172"/>
      <c r="C4" s="172" t="s">
        <v>3</v>
      </c>
      <c r="D4" s="172"/>
    </row>
    <row r="5" ht="18.75" customHeight="true" spans="1:4">
      <c r="A5" s="173" t="s">
        <v>4</v>
      </c>
      <c r="B5" s="173" t="s">
        <v>5</v>
      </c>
      <c r="C5" s="173" t="s">
        <v>6</v>
      </c>
      <c r="D5" s="173" t="s">
        <v>5</v>
      </c>
    </row>
    <row r="6" ht="25" customHeight="true" spans="1:4">
      <c r="A6" s="123" t="s">
        <v>7</v>
      </c>
      <c r="B6" s="126">
        <v>6614042.66</v>
      </c>
      <c r="C6" s="123" t="str">
        <f>"一"&amp;"、"&amp;"社会保障和就业支出"</f>
        <v>一、社会保障和就业支出</v>
      </c>
      <c r="D6" s="126">
        <v>355361.33</v>
      </c>
    </row>
    <row r="7" ht="25" customHeight="true" spans="1:4">
      <c r="A7" s="123" t="s">
        <v>8</v>
      </c>
      <c r="B7" s="126"/>
      <c r="C7" s="123" t="str">
        <f>"二"&amp;"、"&amp;"卫生健康支出"</f>
        <v>二、卫生健康支出</v>
      </c>
      <c r="D7" s="126">
        <v>230701.01</v>
      </c>
    </row>
    <row r="8" ht="25" customHeight="true" spans="1:4">
      <c r="A8" s="123" t="s">
        <v>9</v>
      </c>
      <c r="B8" s="126"/>
      <c r="C8" s="123" t="str">
        <f>"三"&amp;"、"&amp;"住房保障支出"</f>
        <v>三、住房保障支出</v>
      </c>
      <c r="D8" s="126">
        <v>7381480.32</v>
      </c>
    </row>
    <row r="9" ht="25" customHeight="true" spans="1:4">
      <c r="A9" s="123" t="s">
        <v>10</v>
      </c>
      <c r="B9" s="126"/>
      <c r="C9" s="123"/>
      <c r="D9" s="126"/>
    </row>
    <row r="10" ht="25" customHeight="true" spans="1:4">
      <c r="A10" s="123" t="s">
        <v>11</v>
      </c>
      <c r="B10" s="126">
        <v>1353500</v>
      </c>
      <c r="C10" s="123"/>
      <c r="D10" s="126"/>
    </row>
    <row r="11" ht="25" customHeight="true" spans="1:4">
      <c r="A11" s="123" t="s">
        <v>12</v>
      </c>
      <c r="B11" s="126">
        <v>1353500</v>
      </c>
      <c r="C11" s="123"/>
      <c r="D11" s="126"/>
    </row>
    <row r="12" ht="25" customHeight="true" spans="1:4">
      <c r="A12" s="123" t="s">
        <v>13</v>
      </c>
      <c r="B12" s="126"/>
      <c r="C12" s="123"/>
      <c r="D12" s="126"/>
    </row>
    <row r="13" ht="25" customHeight="true" spans="1:4">
      <c r="A13" s="123" t="s">
        <v>14</v>
      </c>
      <c r="B13" s="126"/>
      <c r="C13" s="123"/>
      <c r="D13" s="126"/>
    </row>
    <row r="14" ht="25" customHeight="true" spans="1:4">
      <c r="A14" s="123" t="s">
        <v>15</v>
      </c>
      <c r="B14" s="126"/>
      <c r="C14" s="123"/>
      <c r="D14" s="126"/>
    </row>
    <row r="15" ht="25" customHeight="true" spans="1:4">
      <c r="A15" s="123" t="s">
        <v>16</v>
      </c>
      <c r="B15" s="126"/>
      <c r="C15" s="123"/>
      <c r="D15" s="126"/>
    </row>
    <row r="16" ht="25" customHeight="true" spans="1:4">
      <c r="A16" s="123"/>
      <c r="B16" s="126"/>
      <c r="C16" s="123"/>
      <c r="D16" s="126"/>
    </row>
    <row r="17" ht="25" customHeight="true" spans="1:4">
      <c r="A17" s="123"/>
      <c r="B17" s="126"/>
      <c r="C17" s="123"/>
      <c r="D17" s="126"/>
    </row>
    <row r="18" ht="25" customHeight="true" spans="1:4">
      <c r="A18" s="124" t="s">
        <v>17</v>
      </c>
      <c r="B18" s="126">
        <v>7967542.66</v>
      </c>
      <c r="C18" s="124" t="s">
        <v>18</v>
      </c>
      <c r="D18" s="126">
        <v>7967542.66</v>
      </c>
    </row>
    <row r="19" ht="25" customHeight="true" spans="1:4">
      <c r="A19" s="123" t="s">
        <v>19</v>
      </c>
      <c r="B19" s="126"/>
      <c r="C19" s="123" t="s">
        <v>20</v>
      </c>
      <c r="D19" s="126"/>
    </row>
    <row r="20" ht="25" customHeight="true" spans="1:4">
      <c r="A20" s="123" t="s">
        <v>21</v>
      </c>
      <c r="B20" s="126"/>
      <c r="C20" s="123" t="s">
        <v>21</v>
      </c>
      <c r="D20" s="126"/>
    </row>
    <row r="21" ht="25" customHeight="true" spans="1:4">
      <c r="A21" s="123" t="s">
        <v>22</v>
      </c>
      <c r="B21" s="126"/>
      <c r="C21" s="123" t="s">
        <v>23</v>
      </c>
      <c r="D21" s="126"/>
    </row>
    <row r="22" ht="25" customHeight="true" spans="1:4">
      <c r="A22" s="124" t="s">
        <v>24</v>
      </c>
      <c r="B22" s="126">
        <v>7967542.66</v>
      </c>
      <c r="C22" s="124" t="s">
        <v>25</v>
      </c>
      <c r="D22" s="126">
        <v>7967542.66</v>
      </c>
    </row>
  </sheetData>
  <mergeCells count="4">
    <mergeCell ref="A2:D2"/>
    <mergeCell ref="A3:B3"/>
    <mergeCell ref="A4:B4"/>
    <mergeCell ref="C4:D4"/>
  </mergeCells>
  <pageMargins left="0.75" right="0.75" top="1" bottom="1" header="0.5" footer="0.5"/>
  <pageSetup paperSize="9" scale="97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S9"/>
  <sheetViews>
    <sheetView showZeros="0" workbookViewId="0">
      <selection activeCell="D24" sqref="D24"/>
    </sheetView>
  </sheetViews>
  <sheetFormatPr defaultColWidth="9.14" defaultRowHeight="12" customHeight="true"/>
  <cols>
    <col min="1" max="1" width="13.5733333333333" customWidth="true"/>
    <col min="2" max="2" width="11.86" customWidth="true"/>
    <col min="3" max="4" width="13.4733333333333" customWidth="true"/>
    <col min="5" max="5" width="13.2" customWidth="true"/>
    <col min="6" max="6" width="8.47333333333333" customWidth="true"/>
    <col min="7" max="7" width="5.34" customWidth="true"/>
    <col min="8" max="8" width="8.47333333333333" customWidth="true"/>
    <col min="9" max="12" width="11.9133333333333" customWidth="true"/>
    <col min="13" max="13" width="9.2" customWidth="true"/>
    <col min="14" max="14" width="11.9133333333333" customWidth="true"/>
    <col min="15" max="15" width="4.47333333333333" customWidth="true"/>
    <col min="16" max="19" width="4.91333333333333" customWidth="true"/>
  </cols>
  <sheetData>
    <row r="1" ht="16.5" customHeight="true" spans="1:17">
      <c r="A1" s="163"/>
      <c r="B1" s="1"/>
      <c r="C1" s="1"/>
      <c r="D1" s="1"/>
      <c r="E1" s="1"/>
      <c r="F1" s="1"/>
      <c r="G1" s="1"/>
      <c r="H1" s="1"/>
      <c r="I1" s="79"/>
      <c r="J1" s="1"/>
      <c r="K1" s="1"/>
      <c r="L1" s="1"/>
      <c r="M1" s="1"/>
      <c r="N1" s="1"/>
      <c r="O1" s="1"/>
      <c r="P1" s="80" t="s">
        <v>26</v>
      </c>
      <c r="Q1" s="80" t="s">
        <v>26</v>
      </c>
    </row>
    <row r="2" ht="36.75" customHeight="true" spans="1:19">
      <c r="A2" s="29" t="str">
        <f>"2025"&amp;"年部门收入预算表"</f>
        <v>2025年部门收入预算表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ht="18" customHeight="true" spans="1:17">
      <c r="A3" s="31" t="str">
        <f>"单位名称："&amp;"德宏州住房公积金管理中心"</f>
        <v>单位名称：德宏州住房公积金管理中心</v>
      </c>
      <c r="B3" s="31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80" t="s">
        <v>27</v>
      </c>
      <c r="Q3" s="80"/>
    </row>
    <row r="4" ht="21" customHeight="true" spans="1:19">
      <c r="A4" s="7" t="s">
        <v>28</v>
      </c>
      <c r="B4" s="7" t="s">
        <v>29</v>
      </c>
      <c r="C4" s="7" t="s">
        <v>30</v>
      </c>
      <c r="D4" s="50" t="s">
        <v>31</v>
      </c>
      <c r="E4" s="51"/>
      <c r="F4" s="51"/>
      <c r="G4" s="51"/>
      <c r="H4" s="51"/>
      <c r="I4" s="26"/>
      <c r="J4" s="51"/>
      <c r="K4" s="51"/>
      <c r="L4" s="51"/>
      <c r="M4" s="51"/>
      <c r="N4" s="52"/>
      <c r="O4" s="50" t="s">
        <v>32</v>
      </c>
      <c r="P4" s="51"/>
      <c r="Q4" s="51"/>
      <c r="R4" s="51"/>
      <c r="S4" s="52"/>
    </row>
    <row r="5" ht="41.25" customHeight="true" spans="1:19">
      <c r="A5" s="9"/>
      <c r="B5" s="9"/>
      <c r="C5" s="9"/>
      <c r="D5" s="9" t="s">
        <v>33</v>
      </c>
      <c r="E5" s="9" t="s">
        <v>34</v>
      </c>
      <c r="F5" s="9" t="s">
        <v>35</v>
      </c>
      <c r="G5" s="9" t="s">
        <v>36</v>
      </c>
      <c r="H5" s="7" t="s">
        <v>37</v>
      </c>
      <c r="I5" s="167" t="s">
        <v>38</v>
      </c>
      <c r="J5" s="167"/>
      <c r="K5" s="167"/>
      <c r="L5" s="167"/>
      <c r="M5" s="167"/>
      <c r="N5" s="167"/>
      <c r="O5" s="7" t="s">
        <v>33</v>
      </c>
      <c r="P5" s="7" t="s">
        <v>34</v>
      </c>
      <c r="Q5" s="7" t="s">
        <v>35</v>
      </c>
      <c r="R5" s="7" t="s">
        <v>36</v>
      </c>
      <c r="S5" s="7" t="s">
        <v>39</v>
      </c>
    </row>
    <row r="6" ht="43.5" customHeight="true" spans="1:19">
      <c r="A6" s="69"/>
      <c r="B6" s="69"/>
      <c r="C6" s="69"/>
      <c r="D6" s="75"/>
      <c r="E6" s="75"/>
      <c r="F6" s="75"/>
      <c r="G6" s="69"/>
      <c r="H6" s="69"/>
      <c r="I6" s="39" t="s">
        <v>33</v>
      </c>
      <c r="J6" s="32" t="s">
        <v>40</v>
      </c>
      <c r="K6" s="32" t="s">
        <v>41</v>
      </c>
      <c r="L6" s="6" t="s">
        <v>42</v>
      </c>
      <c r="M6" s="6" t="s">
        <v>43</v>
      </c>
      <c r="N6" s="6" t="s">
        <v>44</v>
      </c>
      <c r="O6" s="75"/>
      <c r="P6" s="75"/>
      <c r="Q6" s="75"/>
      <c r="R6" s="75"/>
      <c r="S6" s="75"/>
    </row>
    <row r="7" ht="21" customHeight="true" spans="1:19">
      <c r="A7" s="39">
        <v>1</v>
      </c>
      <c r="B7" s="39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R7" s="39">
        <v>18</v>
      </c>
      <c r="S7" s="58">
        <v>19</v>
      </c>
    </row>
    <row r="8" s="82" customFormat="true" ht="52.5" customHeight="true" spans="1:19">
      <c r="A8" s="164" t="s">
        <v>45</v>
      </c>
      <c r="B8" s="164" t="s">
        <v>46</v>
      </c>
      <c r="C8" s="165">
        <v>7967542.66</v>
      </c>
      <c r="D8" s="165">
        <v>7967542.66</v>
      </c>
      <c r="E8" s="165">
        <v>6614042.66</v>
      </c>
      <c r="F8" s="165"/>
      <c r="G8" s="165"/>
      <c r="H8" s="165"/>
      <c r="I8" s="165">
        <v>1353500</v>
      </c>
      <c r="J8" s="165">
        <v>1353500</v>
      </c>
      <c r="K8" s="165"/>
      <c r="L8" s="165"/>
      <c r="M8" s="165"/>
      <c r="N8" s="165"/>
      <c r="O8" s="165"/>
      <c r="P8" s="165"/>
      <c r="Q8" s="165"/>
      <c r="R8" s="165"/>
      <c r="S8" s="165"/>
    </row>
    <row r="9" ht="30" customHeight="true" spans="1:19">
      <c r="A9" s="25" t="s">
        <v>30</v>
      </c>
      <c r="B9" s="166"/>
      <c r="C9" s="153">
        <v>7967542.66</v>
      </c>
      <c r="D9" s="153">
        <v>7967542.66</v>
      </c>
      <c r="E9" s="153">
        <v>6614042.66</v>
      </c>
      <c r="F9" s="153"/>
      <c r="G9" s="153"/>
      <c r="H9" s="153"/>
      <c r="I9" s="153">
        <v>1353500</v>
      </c>
      <c r="J9" s="153">
        <v>1353500</v>
      </c>
      <c r="K9" s="153"/>
      <c r="L9" s="153"/>
      <c r="M9" s="153"/>
      <c r="N9" s="153"/>
      <c r="O9" s="153"/>
      <c r="P9" s="153"/>
      <c r="Q9" s="153"/>
      <c r="R9" s="153"/>
      <c r="S9" s="153"/>
    </row>
  </sheetData>
  <mergeCells count="21">
    <mergeCell ref="P1:S1"/>
    <mergeCell ref="A2:S2"/>
    <mergeCell ref="A3:G3"/>
    <mergeCell ref="P3:S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pageSetup paperSize="9" scale="75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false"/>
    <pageSetUpPr fitToPage="true"/>
  </sheetPr>
  <dimension ref="A1:O24"/>
  <sheetViews>
    <sheetView showZeros="0" workbookViewId="0">
      <selection activeCell="E9" sqref="E9"/>
    </sheetView>
  </sheetViews>
  <sheetFormatPr defaultColWidth="8.84666666666667" defaultRowHeight="15" customHeight="true"/>
  <cols>
    <col min="1" max="1" width="10.7133333333333" customWidth="true"/>
    <col min="2" max="2" width="15.7133333333333" customWidth="true"/>
    <col min="3" max="6" width="14.4733333333333" customWidth="true"/>
    <col min="7" max="7" width="12.6266666666667" customWidth="true"/>
    <col min="8" max="8" width="4.34" customWidth="true"/>
    <col min="9" max="9" width="7.28666666666667" customWidth="true"/>
    <col min="10" max="13" width="12.7733333333333" customWidth="true"/>
    <col min="14" max="14" width="5.77333333333333" customWidth="true"/>
    <col min="15" max="15" width="12.7733333333333" customWidth="true"/>
  </cols>
  <sheetData>
    <row r="1" ht="18.75" customHeight="true" spans="1:15">
      <c r="A1" s="155"/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49" t="s">
        <v>47</v>
      </c>
      <c r="O1" s="49"/>
    </row>
    <row r="2" ht="36" customHeight="true" spans="1:15">
      <c r="A2" s="156" t="str">
        <f>"2025"&amp;"年部门支出预算表"</f>
        <v>2025年部门支出预算表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</row>
    <row r="3" ht="18.75" customHeight="true" spans="1:15">
      <c r="A3" s="31" t="str">
        <f>"单位名称："&amp;"德宏州住房公积金管理中心"</f>
        <v>单位名称：德宏州住房公积金管理中心</v>
      </c>
      <c r="B3" s="31"/>
      <c r="C3" s="31"/>
      <c r="D3" s="31"/>
      <c r="E3" s="31"/>
      <c r="F3" s="31"/>
      <c r="G3" s="155"/>
      <c r="H3" s="155"/>
      <c r="I3" s="155"/>
      <c r="J3" s="155"/>
      <c r="K3" s="155"/>
      <c r="L3" s="155"/>
      <c r="M3" s="155"/>
      <c r="N3" s="49" t="s">
        <v>1</v>
      </c>
      <c r="O3" s="49"/>
    </row>
    <row r="4" ht="31.5" customHeight="true" spans="1:15">
      <c r="A4" s="157" t="s">
        <v>48</v>
      </c>
      <c r="B4" s="157" t="s">
        <v>49</v>
      </c>
      <c r="C4" s="157" t="s">
        <v>30</v>
      </c>
      <c r="D4" s="157" t="s">
        <v>34</v>
      </c>
      <c r="E4" s="157"/>
      <c r="F4" s="157"/>
      <c r="G4" s="157" t="s">
        <v>35</v>
      </c>
      <c r="H4" s="157" t="s">
        <v>36</v>
      </c>
      <c r="I4" s="157" t="s">
        <v>50</v>
      </c>
      <c r="J4" s="157" t="s">
        <v>51</v>
      </c>
      <c r="K4" s="157"/>
      <c r="L4" s="157"/>
      <c r="M4" s="157"/>
      <c r="N4" s="157"/>
      <c r="O4" s="157"/>
    </row>
    <row r="5" ht="37.3" customHeight="true" spans="1:15">
      <c r="A5" s="157"/>
      <c r="B5" s="157"/>
      <c r="C5" s="157"/>
      <c r="D5" s="157" t="s">
        <v>33</v>
      </c>
      <c r="E5" s="157" t="s">
        <v>52</v>
      </c>
      <c r="F5" s="157" t="s">
        <v>53</v>
      </c>
      <c r="G5" s="157"/>
      <c r="H5" s="157"/>
      <c r="I5" s="157"/>
      <c r="J5" s="157" t="s">
        <v>33</v>
      </c>
      <c r="K5" s="157" t="s">
        <v>54</v>
      </c>
      <c r="L5" s="157" t="s">
        <v>55</v>
      </c>
      <c r="M5" s="157" t="s">
        <v>56</v>
      </c>
      <c r="N5" s="157" t="s">
        <v>57</v>
      </c>
      <c r="O5" s="157" t="s">
        <v>58</v>
      </c>
    </row>
    <row r="6" ht="29" customHeight="true" spans="1:15">
      <c r="A6" s="158" t="s">
        <v>59</v>
      </c>
      <c r="B6" s="158" t="s">
        <v>60</v>
      </c>
      <c r="C6" s="158" t="s">
        <v>61</v>
      </c>
      <c r="D6" s="158" t="s">
        <v>62</v>
      </c>
      <c r="E6" s="158" t="s">
        <v>63</v>
      </c>
      <c r="F6" s="158" t="s">
        <v>64</v>
      </c>
      <c r="G6" s="158" t="s">
        <v>65</v>
      </c>
      <c r="H6" s="158" t="s">
        <v>66</v>
      </c>
      <c r="I6" s="158" t="s">
        <v>67</v>
      </c>
      <c r="J6" s="158" t="s">
        <v>68</v>
      </c>
      <c r="K6" s="158" t="s">
        <v>69</v>
      </c>
      <c r="L6" s="158" t="s">
        <v>70</v>
      </c>
      <c r="M6" s="158" t="s">
        <v>71</v>
      </c>
      <c r="N6" s="158" t="s">
        <v>72</v>
      </c>
      <c r="O6" s="158" t="s">
        <v>73</v>
      </c>
    </row>
    <row r="7" s="82" customFormat="true" ht="29" customHeight="true" spans="1:15">
      <c r="A7" s="159" t="s">
        <v>74</v>
      </c>
      <c r="B7" s="157" t="s">
        <v>75</v>
      </c>
      <c r="C7" s="160">
        <v>355361.33</v>
      </c>
      <c r="D7" s="160">
        <v>355361.33</v>
      </c>
      <c r="E7" s="160">
        <v>355361.33</v>
      </c>
      <c r="F7" s="160"/>
      <c r="G7" s="160"/>
      <c r="H7" s="160"/>
      <c r="I7" s="160"/>
      <c r="J7" s="160"/>
      <c r="K7" s="160"/>
      <c r="L7" s="160"/>
      <c r="M7" s="160"/>
      <c r="N7" s="160"/>
      <c r="O7" s="160"/>
    </row>
    <row r="8" s="82" customFormat="true" ht="29" customHeight="true" spans="1:15">
      <c r="A8" s="161">
        <v>20805</v>
      </c>
      <c r="B8" s="157" t="s">
        <v>76</v>
      </c>
      <c r="C8" s="160">
        <v>341345.76</v>
      </c>
      <c r="D8" s="160">
        <v>341345.76</v>
      </c>
      <c r="E8" s="160">
        <v>341345.76</v>
      </c>
      <c r="F8" s="160"/>
      <c r="G8" s="160"/>
      <c r="H8" s="160"/>
      <c r="I8" s="160"/>
      <c r="J8" s="160"/>
      <c r="K8" s="160"/>
      <c r="L8" s="160"/>
      <c r="M8" s="160"/>
      <c r="N8" s="160"/>
      <c r="O8" s="160"/>
    </row>
    <row r="9" s="82" customFormat="true" ht="29" customHeight="true" spans="1:15">
      <c r="A9" s="157" t="s">
        <v>77</v>
      </c>
      <c r="B9" s="157" t="s">
        <v>78</v>
      </c>
      <c r="C9" s="160">
        <v>11000</v>
      </c>
      <c r="D9" s="160">
        <v>11000</v>
      </c>
      <c r="E9" s="160">
        <v>11000</v>
      </c>
      <c r="F9" s="160"/>
      <c r="G9" s="160"/>
      <c r="H9" s="160"/>
      <c r="I9" s="160"/>
      <c r="J9" s="160"/>
      <c r="K9" s="160"/>
      <c r="L9" s="160"/>
      <c r="M9" s="160"/>
      <c r="N9" s="160"/>
      <c r="O9" s="160"/>
    </row>
    <row r="10" s="82" customFormat="true" ht="29" customHeight="true" spans="1:15">
      <c r="A10" s="157">
        <v>2080505</v>
      </c>
      <c r="B10" s="157" t="s">
        <v>79</v>
      </c>
      <c r="C10" s="160">
        <v>330345.76</v>
      </c>
      <c r="D10" s="160">
        <v>330345.76</v>
      </c>
      <c r="E10" s="160">
        <v>330345.76</v>
      </c>
      <c r="F10" s="160"/>
      <c r="G10" s="160"/>
      <c r="H10" s="160"/>
      <c r="I10" s="160"/>
      <c r="J10" s="160"/>
      <c r="K10" s="160"/>
      <c r="L10" s="160"/>
      <c r="M10" s="160"/>
      <c r="N10" s="160"/>
      <c r="O10" s="160"/>
    </row>
    <row r="11" s="82" customFormat="true" ht="29" customHeight="true" spans="1:15">
      <c r="A11" s="162" t="s">
        <v>80</v>
      </c>
      <c r="B11" s="157" t="s">
        <v>81</v>
      </c>
      <c r="C11" s="160">
        <v>14015.57</v>
      </c>
      <c r="D11" s="160">
        <v>14015.57</v>
      </c>
      <c r="E11" s="160">
        <v>14015.57</v>
      </c>
      <c r="F11" s="160"/>
      <c r="G11" s="160"/>
      <c r="H11" s="160"/>
      <c r="I11" s="160"/>
      <c r="J11" s="160"/>
      <c r="K11" s="160"/>
      <c r="L11" s="160"/>
      <c r="M11" s="160"/>
      <c r="N11" s="160"/>
      <c r="O11" s="160"/>
    </row>
    <row r="12" s="82" customFormat="true" ht="29" customHeight="true" spans="1:15">
      <c r="A12" s="157" t="s">
        <v>82</v>
      </c>
      <c r="B12" s="157" t="s">
        <v>81</v>
      </c>
      <c r="C12" s="160">
        <v>14015.57</v>
      </c>
      <c r="D12" s="160">
        <v>14015.57</v>
      </c>
      <c r="E12" s="160">
        <v>14015.57</v>
      </c>
      <c r="F12" s="160"/>
      <c r="G12" s="160"/>
      <c r="H12" s="160"/>
      <c r="I12" s="160"/>
      <c r="J12" s="160"/>
      <c r="K12" s="160"/>
      <c r="L12" s="160"/>
      <c r="M12" s="160"/>
      <c r="N12" s="160"/>
      <c r="O12" s="160"/>
    </row>
    <row r="13" s="82" customFormat="true" ht="29" customHeight="true" spans="1:15">
      <c r="A13" s="162" t="s">
        <v>83</v>
      </c>
      <c r="B13" s="157" t="s">
        <v>84</v>
      </c>
      <c r="C13" s="160">
        <v>230701.01</v>
      </c>
      <c r="D13" s="160">
        <v>230701.01</v>
      </c>
      <c r="E13" s="160">
        <v>230701.01</v>
      </c>
      <c r="F13" s="160"/>
      <c r="G13" s="160"/>
      <c r="H13" s="160"/>
      <c r="I13" s="160"/>
      <c r="J13" s="160"/>
      <c r="K13" s="160"/>
      <c r="L13" s="160"/>
      <c r="M13" s="160"/>
      <c r="N13" s="160"/>
      <c r="O13" s="160"/>
    </row>
    <row r="14" s="82" customFormat="true" ht="29" customHeight="true" spans="1:15">
      <c r="A14" s="162" t="s">
        <v>85</v>
      </c>
      <c r="B14" s="157" t="s">
        <v>86</v>
      </c>
      <c r="C14" s="160">
        <v>230701.01</v>
      </c>
      <c r="D14" s="160">
        <v>230701.01</v>
      </c>
      <c r="E14" s="160">
        <v>230701.01</v>
      </c>
      <c r="F14" s="160"/>
      <c r="G14" s="160"/>
      <c r="H14" s="160"/>
      <c r="I14" s="160"/>
      <c r="J14" s="160"/>
      <c r="K14" s="160"/>
      <c r="L14" s="160"/>
      <c r="M14" s="160"/>
      <c r="N14" s="160"/>
      <c r="O14" s="160"/>
    </row>
    <row r="15" s="82" customFormat="true" ht="29" customHeight="true" spans="1:15">
      <c r="A15" s="157" t="s">
        <v>87</v>
      </c>
      <c r="B15" s="157" t="s">
        <v>88</v>
      </c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</row>
    <row r="16" s="82" customFormat="true" ht="29" customHeight="true" spans="1:15">
      <c r="A16" s="157" t="s">
        <v>89</v>
      </c>
      <c r="B16" s="157" t="s">
        <v>90</v>
      </c>
      <c r="C16" s="160">
        <v>163108.22</v>
      </c>
      <c r="D16" s="160">
        <v>163108.22</v>
      </c>
      <c r="E16" s="160">
        <v>163108.22</v>
      </c>
      <c r="F16" s="160"/>
      <c r="G16" s="160"/>
      <c r="H16" s="160"/>
      <c r="I16" s="160"/>
      <c r="J16" s="160"/>
      <c r="K16" s="160"/>
      <c r="L16" s="160"/>
      <c r="M16" s="160"/>
      <c r="N16" s="160"/>
      <c r="O16" s="160"/>
    </row>
    <row r="17" s="82" customFormat="true" ht="29" customHeight="true" spans="1:15">
      <c r="A17" s="157" t="s">
        <v>91</v>
      </c>
      <c r="B17" s="157" t="s">
        <v>92</v>
      </c>
      <c r="C17" s="160">
        <v>55963.47</v>
      </c>
      <c r="D17" s="160">
        <v>55963.47</v>
      </c>
      <c r="E17" s="160">
        <v>55963.47</v>
      </c>
      <c r="F17" s="160"/>
      <c r="G17" s="160"/>
      <c r="H17" s="160"/>
      <c r="I17" s="160"/>
      <c r="J17" s="160"/>
      <c r="K17" s="160"/>
      <c r="L17" s="160"/>
      <c r="M17" s="160"/>
      <c r="N17" s="160"/>
      <c r="O17" s="160"/>
    </row>
    <row r="18" s="82" customFormat="true" ht="29" customHeight="true" spans="1:15">
      <c r="A18" s="157" t="s">
        <v>93</v>
      </c>
      <c r="B18" s="157" t="s">
        <v>94</v>
      </c>
      <c r="C18" s="160">
        <v>11629.32</v>
      </c>
      <c r="D18" s="160">
        <v>11629.32</v>
      </c>
      <c r="E18" s="160">
        <v>11629.32</v>
      </c>
      <c r="F18" s="160"/>
      <c r="G18" s="160"/>
      <c r="H18" s="160"/>
      <c r="I18" s="160"/>
      <c r="J18" s="160"/>
      <c r="K18" s="160"/>
      <c r="L18" s="160"/>
      <c r="M18" s="160"/>
      <c r="N18" s="160"/>
      <c r="O18" s="160"/>
    </row>
    <row r="19" s="82" customFormat="true" ht="29" customHeight="true" spans="1:15">
      <c r="A19" s="162" t="s">
        <v>95</v>
      </c>
      <c r="B19" s="157" t="s">
        <v>96</v>
      </c>
      <c r="C19" s="160">
        <v>7381480.32</v>
      </c>
      <c r="D19" s="160">
        <v>6027980.32</v>
      </c>
      <c r="E19" s="160">
        <v>2483480.32</v>
      </c>
      <c r="F19" s="160">
        <v>3544500</v>
      </c>
      <c r="G19" s="160"/>
      <c r="H19" s="160"/>
      <c r="I19" s="160"/>
      <c r="J19" s="160">
        <v>1353500</v>
      </c>
      <c r="K19" s="160">
        <v>1353500</v>
      </c>
      <c r="L19" s="160"/>
      <c r="M19" s="160"/>
      <c r="N19" s="160"/>
      <c r="O19" s="160"/>
    </row>
    <row r="20" s="82" customFormat="true" ht="29" customHeight="true" spans="1:15">
      <c r="A20" s="162" t="s">
        <v>97</v>
      </c>
      <c r="B20" s="157" t="s">
        <v>98</v>
      </c>
      <c r="C20" s="160">
        <v>247759.32</v>
      </c>
      <c r="D20" s="160">
        <v>247759.32</v>
      </c>
      <c r="E20" s="160">
        <v>247759.32</v>
      </c>
      <c r="F20" s="160"/>
      <c r="G20" s="160"/>
      <c r="H20" s="160"/>
      <c r="I20" s="160"/>
      <c r="J20" s="160"/>
      <c r="K20" s="160"/>
      <c r="L20" s="160"/>
      <c r="M20" s="160"/>
      <c r="N20" s="160"/>
      <c r="O20" s="160"/>
    </row>
    <row r="21" s="82" customFormat="true" ht="29" customHeight="true" spans="1:15">
      <c r="A21" s="157" t="s">
        <v>99</v>
      </c>
      <c r="B21" s="157" t="s">
        <v>100</v>
      </c>
      <c r="C21" s="160">
        <v>247759.32</v>
      </c>
      <c r="D21" s="160">
        <v>247759.32</v>
      </c>
      <c r="E21" s="160">
        <v>247759.32</v>
      </c>
      <c r="F21" s="160"/>
      <c r="G21" s="160"/>
      <c r="H21" s="160"/>
      <c r="I21" s="160"/>
      <c r="J21" s="160"/>
      <c r="K21" s="160"/>
      <c r="L21" s="160"/>
      <c r="M21" s="160"/>
      <c r="N21" s="160"/>
      <c r="O21" s="160"/>
    </row>
    <row r="22" s="82" customFormat="true" ht="29" customHeight="true" spans="1:15">
      <c r="A22" s="162" t="s">
        <v>101</v>
      </c>
      <c r="B22" s="157" t="s">
        <v>102</v>
      </c>
      <c r="C22" s="160">
        <v>7133721</v>
      </c>
      <c r="D22" s="160">
        <v>5780221</v>
      </c>
      <c r="E22" s="160">
        <v>2235721</v>
      </c>
      <c r="F22" s="160">
        <v>3544500</v>
      </c>
      <c r="G22" s="160"/>
      <c r="H22" s="160"/>
      <c r="I22" s="160"/>
      <c r="J22" s="160">
        <v>1353500</v>
      </c>
      <c r="K22" s="160">
        <v>1353500</v>
      </c>
      <c r="L22" s="160"/>
      <c r="M22" s="160"/>
      <c r="N22" s="160"/>
      <c r="O22" s="160"/>
    </row>
    <row r="23" s="82" customFormat="true" ht="29" customHeight="true" spans="1:15">
      <c r="A23" s="157" t="s">
        <v>103</v>
      </c>
      <c r="B23" s="157" t="s">
        <v>104</v>
      </c>
      <c r="C23" s="160">
        <v>7133721</v>
      </c>
      <c r="D23" s="160">
        <v>5780221</v>
      </c>
      <c r="E23" s="160">
        <v>2235721</v>
      </c>
      <c r="F23" s="160">
        <v>3544500</v>
      </c>
      <c r="G23" s="160"/>
      <c r="H23" s="160"/>
      <c r="I23" s="160"/>
      <c r="J23" s="160">
        <v>1353500</v>
      </c>
      <c r="K23" s="160">
        <v>1353500</v>
      </c>
      <c r="L23" s="160"/>
      <c r="M23" s="160"/>
      <c r="N23" s="160"/>
      <c r="O23" s="160"/>
    </row>
    <row r="24" s="82" customFormat="true" ht="30" customHeight="true" spans="1:15">
      <c r="A24" s="158" t="s">
        <v>30</v>
      </c>
      <c r="B24" s="158"/>
      <c r="C24" s="160">
        <v>7967542.66</v>
      </c>
      <c r="D24" s="160">
        <v>6614042.66</v>
      </c>
      <c r="E24" s="160">
        <v>3069542.66</v>
      </c>
      <c r="F24" s="160">
        <v>3544500</v>
      </c>
      <c r="G24" s="160"/>
      <c r="H24" s="160"/>
      <c r="I24" s="160"/>
      <c r="J24" s="160">
        <v>1353500</v>
      </c>
      <c r="K24" s="160">
        <v>1353500</v>
      </c>
      <c r="L24" s="160"/>
      <c r="M24" s="160"/>
      <c r="N24" s="160"/>
      <c r="O24" s="160"/>
    </row>
  </sheetData>
  <mergeCells count="13">
    <mergeCell ref="N1:O1"/>
    <mergeCell ref="A2:O2"/>
    <mergeCell ref="A3:F3"/>
    <mergeCell ref="N3:O3"/>
    <mergeCell ref="D4:F4"/>
    <mergeCell ref="J4:O4"/>
    <mergeCell ref="A24:B24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pageSetup paperSize="9" scale="76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</sheetPr>
  <dimension ref="A1:D36"/>
  <sheetViews>
    <sheetView showZeros="0" workbookViewId="0">
      <selection activeCell="B40" sqref="B40"/>
    </sheetView>
  </sheetViews>
  <sheetFormatPr defaultColWidth="9.14" defaultRowHeight="14.25" customHeight="true" outlineLevelCol="3"/>
  <cols>
    <col min="1" max="1" width="32.7733333333333" customWidth="true"/>
    <col min="2" max="2" width="23.9133333333333" customWidth="true"/>
    <col min="3" max="3" width="35.4733333333333" customWidth="true"/>
    <col min="4" max="4" width="36.42" customWidth="true"/>
  </cols>
  <sheetData>
    <row r="1" ht="17.25" customHeight="true" spans="1:4">
      <c r="A1" s="45"/>
      <c r="B1" s="45"/>
      <c r="C1" s="45"/>
      <c r="D1" s="80" t="s">
        <v>105</v>
      </c>
    </row>
    <row r="2" ht="30.75" customHeight="true" spans="1:4">
      <c r="A2" s="148" t="str">
        <f>"2025"&amp;"年部门财政拨款收支预算总表"</f>
        <v>2025年部门财政拨款收支预算总表</v>
      </c>
      <c r="B2" s="148"/>
      <c r="C2" s="148"/>
      <c r="D2" s="148"/>
    </row>
    <row r="3" ht="18.75" customHeight="true" spans="1:4">
      <c r="A3" s="31" t="str">
        <f>"单位名称："&amp;"德宏州住房公积金管理中心"</f>
        <v>单位名称：德宏州住房公积金管理中心</v>
      </c>
      <c r="B3" s="149"/>
      <c r="C3" s="149"/>
      <c r="D3" s="81" t="s">
        <v>1</v>
      </c>
    </row>
    <row r="4" ht="19.5" customHeight="true" spans="1:4">
      <c r="A4" s="25" t="s">
        <v>106</v>
      </c>
      <c r="B4" s="27"/>
      <c r="C4" s="25" t="s">
        <v>107</v>
      </c>
      <c r="D4" s="27"/>
    </row>
    <row r="5" ht="21.75" customHeight="true" spans="1:4">
      <c r="A5" s="68" t="s">
        <v>108</v>
      </c>
      <c r="B5" s="7" t="s">
        <v>5</v>
      </c>
      <c r="C5" s="68" t="s">
        <v>109</v>
      </c>
      <c r="D5" s="7" t="s">
        <v>5</v>
      </c>
    </row>
    <row r="6" ht="17.25" customHeight="true" spans="1:4">
      <c r="A6" s="69"/>
      <c r="B6" s="11"/>
      <c r="C6" s="69"/>
      <c r="D6" s="11"/>
    </row>
    <row r="7" ht="24" customHeight="true" spans="1:4">
      <c r="A7" s="76" t="s">
        <v>110</v>
      </c>
      <c r="B7" s="28">
        <v>6614042.66</v>
      </c>
      <c r="C7" s="76" t="s">
        <v>111</v>
      </c>
      <c r="D7" s="28">
        <v>6614042.66</v>
      </c>
    </row>
    <row r="8" ht="24" customHeight="true" spans="1:4">
      <c r="A8" s="76" t="s">
        <v>112</v>
      </c>
      <c r="B8" s="28">
        <v>6614042.66</v>
      </c>
      <c r="C8" s="150" t="s">
        <v>113</v>
      </c>
      <c r="D8" s="28"/>
    </row>
    <row r="9" ht="24" customHeight="true" spans="1:4">
      <c r="A9" s="151" t="s">
        <v>114</v>
      </c>
      <c r="B9" s="28"/>
      <c r="C9" s="150" t="s">
        <v>115</v>
      </c>
      <c r="D9" s="28"/>
    </row>
    <row r="10" ht="24" customHeight="true" spans="1:4">
      <c r="A10" s="151" t="s">
        <v>116</v>
      </c>
      <c r="B10" s="28"/>
      <c r="C10" s="150" t="s">
        <v>117</v>
      </c>
      <c r="D10" s="28"/>
    </row>
    <row r="11" ht="24" customHeight="true" spans="1:4">
      <c r="A11" s="151" t="s">
        <v>118</v>
      </c>
      <c r="B11" s="28"/>
      <c r="C11" s="150" t="s">
        <v>119</v>
      </c>
      <c r="D11" s="28"/>
    </row>
    <row r="12" ht="24" customHeight="true" spans="1:4">
      <c r="A12" s="151" t="s">
        <v>112</v>
      </c>
      <c r="B12" s="28"/>
      <c r="C12" s="150" t="s">
        <v>120</v>
      </c>
      <c r="D12" s="28"/>
    </row>
    <row r="13" ht="24" customHeight="true" spans="1:4">
      <c r="A13" s="151" t="s">
        <v>114</v>
      </c>
      <c r="B13" s="28"/>
      <c r="C13" s="150" t="s">
        <v>121</v>
      </c>
      <c r="D13" s="28"/>
    </row>
    <row r="14" ht="24" customHeight="true" spans="1:4">
      <c r="A14" s="151" t="s">
        <v>116</v>
      </c>
      <c r="B14" s="28"/>
      <c r="C14" s="150" t="s">
        <v>122</v>
      </c>
      <c r="D14" s="28"/>
    </row>
    <row r="15" ht="24" customHeight="true" spans="1:4">
      <c r="A15" s="152"/>
      <c r="B15" s="28"/>
      <c r="C15" s="150" t="s">
        <v>123</v>
      </c>
      <c r="D15" s="28">
        <v>355361.33</v>
      </c>
    </row>
    <row r="16" ht="24" customHeight="true" spans="1:4">
      <c r="A16" s="152"/>
      <c r="B16" s="28"/>
      <c r="C16" s="150" t="s">
        <v>124</v>
      </c>
      <c r="D16" s="28">
        <v>230701.01</v>
      </c>
    </row>
    <row r="17" ht="24" customHeight="true" spans="1:4">
      <c r="A17" s="152"/>
      <c r="B17" s="28"/>
      <c r="C17" s="150" t="s">
        <v>125</v>
      </c>
      <c r="D17" s="28"/>
    </row>
    <row r="18" ht="24" customHeight="true" spans="1:4">
      <c r="A18" s="152"/>
      <c r="B18" s="28"/>
      <c r="C18" s="150" t="s">
        <v>126</v>
      </c>
      <c r="D18" s="28"/>
    </row>
    <row r="19" ht="24" customHeight="true" spans="1:4">
      <c r="A19" s="152"/>
      <c r="B19" s="28"/>
      <c r="C19" s="150" t="s">
        <v>127</v>
      </c>
      <c r="D19" s="28"/>
    </row>
    <row r="20" ht="24" customHeight="true" spans="1:4">
      <c r="A20" s="76"/>
      <c r="B20" s="28"/>
      <c r="C20" s="150" t="s">
        <v>128</v>
      </c>
      <c r="D20" s="28"/>
    </row>
    <row r="21" ht="24" customHeight="true" spans="1:4">
      <c r="A21" s="76"/>
      <c r="B21" s="28"/>
      <c r="C21" s="76" t="s">
        <v>129</v>
      </c>
      <c r="D21" s="28"/>
    </row>
    <row r="22" ht="24" customHeight="true" spans="1:4">
      <c r="A22" s="76"/>
      <c r="B22" s="28"/>
      <c r="C22" s="76" t="s">
        <v>130</v>
      </c>
      <c r="D22" s="28"/>
    </row>
    <row r="23" ht="24" customHeight="true" spans="1:4">
      <c r="A23" s="76"/>
      <c r="B23" s="28"/>
      <c r="C23" s="76" t="s">
        <v>131</v>
      </c>
      <c r="D23" s="28"/>
    </row>
    <row r="24" ht="24" customHeight="true" spans="1:4">
      <c r="A24" s="76"/>
      <c r="B24" s="28"/>
      <c r="C24" s="76" t="s">
        <v>132</v>
      </c>
      <c r="D24" s="28"/>
    </row>
    <row r="25" ht="24" customHeight="true" spans="1:4">
      <c r="A25" s="76"/>
      <c r="B25" s="28"/>
      <c r="C25" s="76" t="s">
        <v>133</v>
      </c>
      <c r="D25" s="28"/>
    </row>
    <row r="26" ht="24" customHeight="true" spans="1:4">
      <c r="A26" s="150"/>
      <c r="B26" s="28"/>
      <c r="C26" s="76" t="s">
        <v>134</v>
      </c>
      <c r="D26" s="28">
        <v>6027980.32</v>
      </c>
    </row>
    <row r="27" ht="24" customHeight="true" spans="1:4">
      <c r="A27" s="76"/>
      <c r="B27" s="28"/>
      <c r="C27" s="76" t="s">
        <v>135</v>
      </c>
      <c r="D27" s="28"/>
    </row>
    <row r="28" ht="24" customHeight="true" spans="1:4">
      <c r="A28" s="76"/>
      <c r="B28" s="28"/>
      <c r="C28" s="151" t="s">
        <v>136</v>
      </c>
      <c r="D28" s="28"/>
    </row>
    <row r="29" ht="24" customHeight="true" spans="1:4">
      <c r="A29" s="76"/>
      <c r="B29" s="28"/>
      <c r="C29" s="76" t="s">
        <v>137</v>
      </c>
      <c r="D29" s="28"/>
    </row>
    <row r="30" ht="24" customHeight="true" spans="1:4">
      <c r="A30" s="150"/>
      <c r="B30" s="28"/>
      <c r="C30" s="76" t="s">
        <v>138</v>
      </c>
      <c r="D30" s="28"/>
    </row>
    <row r="31" ht="24" customHeight="true" spans="1:4">
      <c r="A31" s="150"/>
      <c r="B31" s="28"/>
      <c r="C31" s="76" t="s">
        <v>139</v>
      </c>
      <c r="D31" s="28"/>
    </row>
    <row r="32" ht="24" customHeight="true" spans="1:4">
      <c r="A32" s="150"/>
      <c r="B32" s="28"/>
      <c r="C32" s="151" t="s">
        <v>140</v>
      </c>
      <c r="D32" s="28"/>
    </row>
    <row r="33" ht="24" customHeight="true" spans="1:4">
      <c r="A33" s="150"/>
      <c r="B33" s="28"/>
      <c r="C33" s="151" t="s">
        <v>141</v>
      </c>
      <c r="D33" s="28"/>
    </row>
    <row r="34" ht="24" customHeight="true" spans="1:4">
      <c r="A34" s="150"/>
      <c r="B34" s="153"/>
      <c r="C34" s="76" t="s">
        <v>142</v>
      </c>
      <c r="D34" s="153"/>
    </row>
    <row r="35" ht="24" customHeight="true" spans="1:4">
      <c r="A35" s="150"/>
      <c r="B35" s="28"/>
      <c r="C35" s="76" t="s">
        <v>143</v>
      </c>
      <c r="D35" s="28"/>
    </row>
    <row r="36" ht="25" customHeight="true" spans="1:4">
      <c r="A36" s="154" t="s">
        <v>24</v>
      </c>
      <c r="B36" s="28">
        <v>6614042.66</v>
      </c>
      <c r="C36" s="154" t="s">
        <v>25</v>
      </c>
      <c r="D36" s="28">
        <v>6614042.66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G23"/>
  <sheetViews>
    <sheetView showZeros="0" workbookViewId="0">
      <selection activeCell="A23" sqref="A23:B23"/>
    </sheetView>
  </sheetViews>
  <sheetFormatPr defaultColWidth="10.2866666666667" defaultRowHeight="15" customHeight="true" outlineLevelCol="6"/>
  <cols>
    <col min="1" max="1" width="17.7133333333333" customWidth="true"/>
    <col min="2" max="2" width="24.6266666666667" customWidth="true"/>
    <col min="3" max="7" width="19.2866666666667" customWidth="true"/>
  </cols>
  <sheetData>
    <row r="1" ht="18.75" customHeight="true" spans="1:7">
      <c r="A1" s="115"/>
      <c r="B1" s="115"/>
      <c r="C1" s="115"/>
      <c r="D1" s="115"/>
      <c r="E1" s="115"/>
      <c r="F1" s="115"/>
      <c r="G1" s="119" t="s">
        <v>144</v>
      </c>
    </row>
    <row r="2" ht="33" customHeight="true" spans="1:7">
      <c r="A2" s="141" t="str">
        <f>"2025"&amp;"年一般公共预算支出预算表（按功能科目分类）"</f>
        <v>2025年一般公共预算支出预算表（按功能科目分类）</v>
      </c>
      <c r="B2" s="141"/>
      <c r="C2" s="141"/>
      <c r="D2" s="141"/>
      <c r="E2" s="141"/>
      <c r="F2" s="141"/>
      <c r="G2" s="141"/>
    </row>
    <row r="3" ht="18.75" customHeight="true" spans="1:7">
      <c r="A3" s="142" t="str">
        <f>"单位名称："&amp;"德宏州住房公积金管理中心"</f>
        <v>单位名称：德宏州住房公积金管理中心</v>
      </c>
      <c r="B3" s="142"/>
      <c r="C3" s="115"/>
      <c r="D3" s="115"/>
      <c r="E3" s="115"/>
      <c r="F3" s="115"/>
      <c r="G3" s="119" t="s">
        <v>1</v>
      </c>
    </row>
    <row r="4" ht="18.75" customHeight="true" spans="1:7">
      <c r="A4" s="143" t="s">
        <v>145</v>
      </c>
      <c r="B4" s="143"/>
      <c r="C4" s="143" t="s">
        <v>30</v>
      </c>
      <c r="D4" s="143" t="s">
        <v>52</v>
      </c>
      <c r="E4" s="143"/>
      <c r="F4" s="143"/>
      <c r="G4" s="143" t="s">
        <v>53</v>
      </c>
    </row>
    <row r="5" ht="18.75" customHeight="true" spans="1:7">
      <c r="A5" s="143" t="s">
        <v>48</v>
      </c>
      <c r="B5" s="143" t="s">
        <v>49</v>
      </c>
      <c r="C5" s="143"/>
      <c r="D5" s="143" t="s">
        <v>33</v>
      </c>
      <c r="E5" s="143" t="s">
        <v>146</v>
      </c>
      <c r="F5" s="143" t="s">
        <v>147</v>
      </c>
      <c r="G5" s="143"/>
    </row>
    <row r="6" ht="21" customHeight="true" spans="1:7">
      <c r="A6" s="143" t="s">
        <v>59</v>
      </c>
      <c r="B6" s="143" t="s">
        <v>60</v>
      </c>
      <c r="C6" s="143" t="s">
        <v>61</v>
      </c>
      <c r="D6" s="143" t="s">
        <v>62</v>
      </c>
      <c r="E6" s="143" t="s">
        <v>63</v>
      </c>
      <c r="F6" s="143" t="s">
        <v>64</v>
      </c>
      <c r="G6" s="143" t="s">
        <v>65</v>
      </c>
    </row>
    <row r="7" ht="27" customHeight="true" spans="1:7">
      <c r="A7" s="144" t="s">
        <v>74</v>
      </c>
      <c r="B7" s="144" t="s">
        <v>75</v>
      </c>
      <c r="C7" s="145">
        <v>355361.33</v>
      </c>
      <c r="D7" s="145">
        <v>355361.33</v>
      </c>
      <c r="E7" s="145">
        <v>344361.33</v>
      </c>
      <c r="F7" s="145">
        <v>11000</v>
      </c>
      <c r="G7" s="145"/>
    </row>
    <row r="8" ht="27" customHeight="true" outlineLevel="1" spans="1:7">
      <c r="A8" s="146" t="s">
        <v>148</v>
      </c>
      <c r="B8" s="146" t="s">
        <v>76</v>
      </c>
      <c r="C8" s="145">
        <v>341345.76</v>
      </c>
      <c r="D8" s="145">
        <v>341345.76</v>
      </c>
      <c r="E8" s="145">
        <v>330345.76</v>
      </c>
      <c r="F8" s="145">
        <v>11000</v>
      </c>
      <c r="G8" s="145"/>
    </row>
    <row r="9" ht="27" customHeight="true" outlineLevel="2" spans="1:7">
      <c r="A9" s="147" t="s">
        <v>77</v>
      </c>
      <c r="B9" s="147" t="s">
        <v>78</v>
      </c>
      <c r="C9" s="145">
        <v>11000</v>
      </c>
      <c r="D9" s="145">
        <v>11000</v>
      </c>
      <c r="E9" s="145"/>
      <c r="F9" s="145">
        <v>11000</v>
      </c>
      <c r="G9" s="145"/>
    </row>
    <row r="10" ht="27" customHeight="true" outlineLevel="2" spans="1:7">
      <c r="A10" s="147" t="s">
        <v>149</v>
      </c>
      <c r="B10" s="147" t="s">
        <v>79</v>
      </c>
      <c r="C10" s="145">
        <v>330345.76</v>
      </c>
      <c r="D10" s="145">
        <v>330345.76</v>
      </c>
      <c r="E10" s="145">
        <v>330345.76</v>
      </c>
      <c r="F10" s="145"/>
      <c r="G10" s="145"/>
    </row>
    <row r="11" ht="27" customHeight="true" outlineLevel="1" spans="1:7">
      <c r="A11" s="146" t="s">
        <v>80</v>
      </c>
      <c r="B11" s="146" t="s">
        <v>81</v>
      </c>
      <c r="C11" s="145">
        <v>14015.57</v>
      </c>
      <c r="D11" s="145">
        <v>14015.57</v>
      </c>
      <c r="E11" s="145">
        <v>14015.57</v>
      </c>
      <c r="F11" s="145"/>
      <c r="G11" s="145"/>
    </row>
    <row r="12" ht="27" customHeight="true" outlineLevel="2" spans="1:7">
      <c r="A12" s="147" t="s">
        <v>82</v>
      </c>
      <c r="B12" s="147" t="s">
        <v>81</v>
      </c>
      <c r="C12" s="145">
        <v>14015.57</v>
      </c>
      <c r="D12" s="145">
        <v>14015.57</v>
      </c>
      <c r="E12" s="145">
        <v>14015.57</v>
      </c>
      <c r="F12" s="145"/>
      <c r="G12" s="145"/>
    </row>
    <row r="13" ht="27" customHeight="true" spans="1:7">
      <c r="A13" s="144" t="s">
        <v>83</v>
      </c>
      <c r="B13" s="144" t="s">
        <v>84</v>
      </c>
      <c r="C13" s="145">
        <v>230701.01</v>
      </c>
      <c r="D13" s="145">
        <v>230701.01</v>
      </c>
      <c r="E13" s="145">
        <v>230701.01</v>
      </c>
      <c r="F13" s="145"/>
      <c r="G13" s="145"/>
    </row>
    <row r="14" ht="27" customHeight="true" outlineLevel="1" spans="1:7">
      <c r="A14" s="146" t="s">
        <v>85</v>
      </c>
      <c r="B14" s="146" t="s">
        <v>86</v>
      </c>
      <c r="C14" s="145">
        <v>230701.01</v>
      </c>
      <c r="D14" s="145">
        <v>230701.01</v>
      </c>
      <c r="E14" s="145">
        <v>230701.01</v>
      </c>
      <c r="F14" s="145"/>
      <c r="G14" s="145"/>
    </row>
    <row r="15" ht="27" customHeight="true" outlineLevel="2" spans="1:7">
      <c r="A15" s="147" t="s">
        <v>89</v>
      </c>
      <c r="B15" s="147" t="s">
        <v>90</v>
      </c>
      <c r="C15" s="145">
        <v>163108.22</v>
      </c>
      <c r="D15" s="145">
        <v>163108.22</v>
      </c>
      <c r="E15" s="145">
        <v>163108.22</v>
      </c>
      <c r="F15" s="145"/>
      <c r="G15" s="145"/>
    </row>
    <row r="16" ht="27" customHeight="true" outlineLevel="2" spans="1:7">
      <c r="A16" s="147" t="s">
        <v>91</v>
      </c>
      <c r="B16" s="147" t="s">
        <v>92</v>
      </c>
      <c r="C16" s="145">
        <v>55963.47</v>
      </c>
      <c r="D16" s="145">
        <v>55963.47</v>
      </c>
      <c r="E16" s="145">
        <v>55963.47</v>
      </c>
      <c r="F16" s="145"/>
      <c r="G16" s="145"/>
    </row>
    <row r="17" ht="27" customHeight="true" outlineLevel="2" spans="1:7">
      <c r="A17" s="147" t="s">
        <v>93</v>
      </c>
      <c r="B17" s="147" t="s">
        <v>94</v>
      </c>
      <c r="C17" s="145">
        <v>11629.32</v>
      </c>
      <c r="D17" s="145">
        <v>11629.32</v>
      </c>
      <c r="E17" s="145">
        <v>11629.32</v>
      </c>
      <c r="F17" s="145"/>
      <c r="G17" s="145"/>
    </row>
    <row r="18" ht="27" customHeight="true" spans="1:7">
      <c r="A18" s="144" t="s">
        <v>95</v>
      </c>
      <c r="B18" s="144" t="s">
        <v>96</v>
      </c>
      <c r="C18" s="145">
        <v>6027980.32</v>
      </c>
      <c r="D18" s="145">
        <v>2483480.32</v>
      </c>
      <c r="E18" s="145">
        <v>2483480.32</v>
      </c>
      <c r="F18" s="145"/>
      <c r="G18" s="145">
        <v>3544500</v>
      </c>
    </row>
    <row r="19" ht="27" customHeight="true" outlineLevel="1" spans="1:7">
      <c r="A19" s="146" t="s">
        <v>97</v>
      </c>
      <c r="B19" s="146" t="s">
        <v>98</v>
      </c>
      <c r="C19" s="145">
        <v>247759.32</v>
      </c>
      <c r="D19" s="145">
        <v>247759.32</v>
      </c>
      <c r="E19" s="145">
        <v>247759.32</v>
      </c>
      <c r="F19" s="145"/>
      <c r="G19" s="145"/>
    </row>
    <row r="20" ht="27" customHeight="true" outlineLevel="2" spans="1:7">
      <c r="A20" s="147" t="s">
        <v>99</v>
      </c>
      <c r="B20" s="147" t="s">
        <v>100</v>
      </c>
      <c r="C20" s="145">
        <v>247759.32</v>
      </c>
      <c r="D20" s="145">
        <v>247759.32</v>
      </c>
      <c r="E20" s="145">
        <v>247759.32</v>
      </c>
      <c r="F20" s="145"/>
      <c r="G20" s="145"/>
    </row>
    <row r="21" ht="27" customHeight="true" outlineLevel="1" spans="1:7">
      <c r="A21" s="146" t="s">
        <v>101</v>
      </c>
      <c r="B21" s="146" t="s">
        <v>102</v>
      </c>
      <c r="C21" s="145">
        <v>5780221</v>
      </c>
      <c r="D21" s="145">
        <v>2235721</v>
      </c>
      <c r="E21" s="145">
        <v>2235721</v>
      </c>
      <c r="F21" s="145"/>
      <c r="G21" s="145">
        <v>3544500</v>
      </c>
    </row>
    <row r="22" ht="27" customHeight="true" outlineLevel="2" spans="1:7">
      <c r="A22" s="147" t="s">
        <v>103</v>
      </c>
      <c r="B22" s="147" t="s">
        <v>104</v>
      </c>
      <c r="C22" s="145">
        <v>5780221</v>
      </c>
      <c r="D22" s="145">
        <v>2235721</v>
      </c>
      <c r="E22" s="145">
        <v>2235721</v>
      </c>
      <c r="F22" s="145"/>
      <c r="G22" s="145">
        <v>3544500</v>
      </c>
    </row>
    <row r="23" ht="27" customHeight="true" spans="1:7">
      <c r="A23" s="143" t="s">
        <v>30</v>
      </c>
      <c r="B23" s="143"/>
      <c r="C23" s="145">
        <v>6614042.66</v>
      </c>
      <c r="D23" s="145">
        <v>3069542.66</v>
      </c>
      <c r="E23" s="145">
        <v>3058542.66</v>
      </c>
      <c r="F23" s="145">
        <v>11000</v>
      </c>
      <c r="G23" s="145">
        <v>3544500</v>
      </c>
    </row>
  </sheetData>
  <mergeCells count="7">
    <mergeCell ref="A2:G2"/>
    <mergeCell ref="A3:C3"/>
    <mergeCell ref="A4:B4"/>
    <mergeCell ref="D4:F4"/>
    <mergeCell ref="A23:B23"/>
    <mergeCell ref="C4:C5"/>
    <mergeCell ref="G4:G5"/>
  </mergeCells>
  <pageMargins left="0.75" right="0.75" top="1" bottom="1" header="0.5" footer="0.5"/>
  <pageSetup paperSize="9" scale="88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F7"/>
  <sheetViews>
    <sheetView showZeros="0" workbookViewId="0">
      <selection activeCell="D34" sqref="D34"/>
    </sheetView>
  </sheetViews>
  <sheetFormatPr defaultColWidth="9.14" defaultRowHeight="14.25" customHeight="true" outlineLevelRow="6" outlineLevelCol="5"/>
  <cols>
    <col min="1" max="1" width="28.2" customWidth="true"/>
    <col min="2" max="2" width="18.34" customWidth="true"/>
    <col min="3" max="3" width="17.2866666666667" customWidth="true"/>
    <col min="4" max="4" width="21.6266666666667" customWidth="true"/>
    <col min="5" max="5" width="19.7733333333333" customWidth="true"/>
    <col min="6" max="6" width="18.7133333333333" customWidth="true"/>
  </cols>
  <sheetData>
    <row r="1" customHeight="true" spans="1:6">
      <c r="A1" s="132"/>
      <c r="B1" s="132"/>
      <c r="C1" s="133"/>
      <c r="D1" s="1"/>
      <c r="E1" s="1"/>
      <c r="F1" s="140" t="s">
        <v>150</v>
      </c>
    </row>
    <row r="2" ht="33.75" customHeight="true" spans="1:6">
      <c r="A2" s="134" t="str">
        <f>"2025"&amp;"年一般公共预算“三公”经费支出预算表"</f>
        <v>2025年一般公共预算“三公”经费支出预算表</v>
      </c>
      <c r="B2" s="134"/>
      <c r="C2" s="134"/>
      <c r="D2" s="134"/>
      <c r="E2" s="134"/>
      <c r="F2" s="134"/>
    </row>
    <row r="3" ht="21.75" customHeight="true" spans="1:6">
      <c r="A3" s="135" t="str">
        <f>"单位名称："&amp;"德宏州住房公积金管理中心"</f>
        <v>单位名称：德宏州住房公积金管理中心</v>
      </c>
      <c r="B3" s="132"/>
      <c r="C3" s="133"/>
      <c r="D3" s="21"/>
      <c r="E3" s="1"/>
      <c r="F3" s="140" t="s">
        <v>27</v>
      </c>
    </row>
    <row r="4" ht="19.5" customHeight="true" spans="1:6">
      <c r="A4" s="7" t="s">
        <v>151</v>
      </c>
      <c r="B4" s="68" t="s">
        <v>152</v>
      </c>
      <c r="C4" s="25" t="s">
        <v>153</v>
      </c>
      <c r="D4" s="26"/>
      <c r="E4" s="27"/>
      <c r="F4" s="68" t="s">
        <v>154</v>
      </c>
    </row>
    <row r="5" ht="19.5" customHeight="true" spans="1:6">
      <c r="A5" s="11"/>
      <c r="B5" s="69"/>
      <c r="C5" s="39" t="s">
        <v>33</v>
      </c>
      <c r="D5" s="39" t="s">
        <v>155</v>
      </c>
      <c r="E5" s="39" t="s">
        <v>156</v>
      </c>
      <c r="F5" s="69"/>
    </row>
    <row r="6" ht="18.75" customHeight="true" spans="1:6">
      <c r="A6" s="136">
        <v>1</v>
      </c>
      <c r="B6" s="136">
        <v>2</v>
      </c>
      <c r="C6" s="137">
        <v>3</v>
      </c>
      <c r="D6" s="136">
        <v>4</v>
      </c>
      <c r="E6" s="136">
        <v>5</v>
      </c>
      <c r="F6" s="136">
        <v>6</v>
      </c>
    </row>
    <row r="7" ht="24.75" customHeight="true" spans="1:6">
      <c r="A7" s="138">
        <v>103500</v>
      </c>
      <c r="B7" s="138"/>
      <c r="C7" s="139">
        <v>58000</v>
      </c>
      <c r="D7" s="138"/>
      <c r="E7" s="138">
        <v>58000</v>
      </c>
      <c r="F7" s="138">
        <v>45500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W48"/>
  <sheetViews>
    <sheetView showZeros="0" workbookViewId="0">
      <selection activeCell="E51" sqref="E51"/>
    </sheetView>
  </sheetViews>
  <sheetFormatPr defaultColWidth="10.2866666666667" defaultRowHeight="15" customHeight="true"/>
  <cols>
    <col min="1" max="1" width="17.2866666666667" customWidth="true"/>
    <col min="2" max="2" width="20.7133333333333" customWidth="true"/>
    <col min="3" max="3" width="16.14" customWidth="true"/>
    <col min="4" max="4" width="8.57333333333333" customWidth="true"/>
    <col min="5" max="5" width="14.2866666666667" customWidth="true"/>
    <col min="6" max="6" width="5.57333333333333" customWidth="true"/>
    <col min="7" max="7" width="10.7133333333333" customWidth="true"/>
    <col min="8" max="8" width="12.9133333333333" customWidth="true"/>
    <col min="9" max="9" width="12.2866666666667" customWidth="true"/>
    <col min="10" max="11" width="6" customWidth="true"/>
    <col min="12" max="12" width="12.2866666666667" customWidth="true"/>
    <col min="13" max="13" width="3.71333333333333" customWidth="true"/>
    <col min="14" max="14" width="5.04666666666667" customWidth="true"/>
    <col min="15" max="15" width="5.77333333333333" customWidth="true"/>
    <col min="16" max="16" width="6.57333333333333" customWidth="true"/>
    <col min="17" max="17" width="4.77333333333333" customWidth="true"/>
    <col min="18" max="19" width="12.7133333333333" customWidth="true"/>
    <col min="20" max="23" width="4.71333333333333" customWidth="true"/>
  </cols>
  <sheetData>
    <row r="1" ht="18.75" customHeight="true" spans="1:23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31" t="s">
        <v>157</v>
      </c>
      <c r="U1" s="131"/>
      <c r="V1" s="131"/>
      <c r="W1" s="131"/>
    </row>
    <row r="2" ht="45.75" customHeight="true" spans="1:23">
      <c r="A2" s="128" t="s">
        <v>158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</row>
    <row r="3" ht="18.75" customHeight="true" spans="1:23">
      <c r="A3" s="127" t="str">
        <f>"单位名称："&amp;"德宏州住房公积金管理中心"</f>
        <v>单位名称：德宏州住房公积金管理中心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31" t="s">
        <v>27</v>
      </c>
      <c r="U3" s="131"/>
      <c r="V3" s="131"/>
      <c r="W3" s="131"/>
    </row>
    <row r="4" ht="18.75" customHeight="true" spans="1:23">
      <c r="A4" s="129" t="s">
        <v>159</v>
      </c>
      <c r="B4" s="129" t="s">
        <v>160</v>
      </c>
      <c r="C4" s="129" t="s">
        <v>161</v>
      </c>
      <c r="D4" s="129" t="s">
        <v>162</v>
      </c>
      <c r="E4" s="129" t="s">
        <v>163</v>
      </c>
      <c r="F4" s="129" t="s">
        <v>164</v>
      </c>
      <c r="G4" s="129" t="s">
        <v>165</v>
      </c>
      <c r="H4" s="129" t="s">
        <v>166</v>
      </c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</row>
    <row r="5" ht="28.3" customHeight="true" spans="1:23">
      <c r="A5" s="129"/>
      <c r="B5" s="129"/>
      <c r="C5" s="129"/>
      <c r="D5" s="129"/>
      <c r="E5" s="129"/>
      <c r="F5" s="129"/>
      <c r="G5" s="129"/>
      <c r="H5" s="129" t="s">
        <v>167</v>
      </c>
      <c r="I5" s="129" t="s">
        <v>34</v>
      </c>
      <c r="J5" s="129" t="s">
        <v>168</v>
      </c>
      <c r="K5" s="129" t="s">
        <v>169</v>
      </c>
      <c r="L5" s="129" t="s">
        <v>170</v>
      </c>
      <c r="M5" s="129" t="s">
        <v>171</v>
      </c>
      <c r="N5" s="129" t="s">
        <v>172</v>
      </c>
      <c r="O5" s="129" t="s">
        <v>35</v>
      </c>
      <c r="P5" s="129" t="s">
        <v>36</v>
      </c>
      <c r="Q5" s="129" t="s">
        <v>37</v>
      </c>
      <c r="R5" s="129" t="s">
        <v>51</v>
      </c>
      <c r="S5" s="129"/>
      <c r="T5" s="129"/>
      <c r="U5" s="129"/>
      <c r="V5" s="129"/>
      <c r="W5" s="129"/>
    </row>
    <row r="6" ht="24" customHeight="true" spans="1:23">
      <c r="A6" s="129"/>
      <c r="B6" s="129"/>
      <c r="C6" s="129"/>
      <c r="D6" s="129"/>
      <c r="E6" s="129"/>
      <c r="F6" s="129"/>
      <c r="G6" s="129"/>
      <c r="H6" s="129"/>
      <c r="I6" s="129" t="s">
        <v>173</v>
      </c>
      <c r="J6" s="129" t="s">
        <v>168</v>
      </c>
      <c r="K6" s="129" t="s">
        <v>169</v>
      </c>
      <c r="L6" s="129" t="s">
        <v>170</v>
      </c>
      <c r="M6" s="129" t="s">
        <v>171</v>
      </c>
      <c r="N6" s="129" t="s">
        <v>34</v>
      </c>
      <c r="O6" s="129" t="s">
        <v>35</v>
      </c>
      <c r="P6" s="129" t="s">
        <v>36</v>
      </c>
      <c r="Q6" s="129"/>
      <c r="R6" s="129" t="s">
        <v>33</v>
      </c>
      <c r="S6" s="129" t="s">
        <v>40</v>
      </c>
      <c r="T6" s="129" t="s">
        <v>41</v>
      </c>
      <c r="U6" s="129" t="s">
        <v>42</v>
      </c>
      <c r="V6" s="129" t="s">
        <v>43</v>
      </c>
      <c r="W6" s="129" t="s">
        <v>44</v>
      </c>
    </row>
    <row r="7" ht="32.05" customHeight="true" spans="1:23">
      <c r="A7" s="129"/>
      <c r="B7" s="129"/>
      <c r="C7" s="129"/>
      <c r="D7" s="129"/>
      <c r="E7" s="129"/>
      <c r="F7" s="129"/>
      <c r="G7" s="129"/>
      <c r="H7" s="129"/>
      <c r="I7" s="129" t="s">
        <v>33</v>
      </c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</row>
    <row r="8" ht="18.75" customHeight="true" spans="1:23">
      <c r="A8" s="129" t="s">
        <v>59</v>
      </c>
      <c r="B8" s="129" t="s">
        <v>60</v>
      </c>
      <c r="C8" s="129" t="s">
        <v>61</v>
      </c>
      <c r="D8" s="129" t="s">
        <v>62</v>
      </c>
      <c r="E8" s="129" t="s">
        <v>63</v>
      </c>
      <c r="F8" s="129" t="s">
        <v>64</v>
      </c>
      <c r="G8" s="129" t="s">
        <v>65</v>
      </c>
      <c r="H8" s="129" t="s">
        <v>66</v>
      </c>
      <c r="I8" s="129" t="s">
        <v>67</v>
      </c>
      <c r="J8" s="129" t="s">
        <v>68</v>
      </c>
      <c r="K8" s="129" t="s">
        <v>69</v>
      </c>
      <c r="L8" s="129" t="s">
        <v>70</v>
      </c>
      <c r="M8" s="129" t="s">
        <v>71</v>
      </c>
      <c r="N8" s="129" t="s">
        <v>72</v>
      </c>
      <c r="O8" s="129" t="s">
        <v>73</v>
      </c>
      <c r="P8" s="129" t="s">
        <v>174</v>
      </c>
      <c r="Q8" s="129" t="s">
        <v>175</v>
      </c>
      <c r="R8" s="129" t="s">
        <v>176</v>
      </c>
      <c r="S8" s="129" t="s">
        <v>177</v>
      </c>
      <c r="T8" s="129" t="s">
        <v>178</v>
      </c>
      <c r="U8" s="129" t="s">
        <v>179</v>
      </c>
      <c r="V8" s="129" t="s">
        <v>180</v>
      </c>
      <c r="W8" s="129" t="s">
        <v>181</v>
      </c>
    </row>
    <row r="9" ht="44" customHeight="true" spans="1:23">
      <c r="A9" s="123" t="s">
        <v>46</v>
      </c>
      <c r="B9" s="123"/>
      <c r="C9" s="123"/>
      <c r="D9" s="123"/>
      <c r="E9" s="123"/>
      <c r="F9" s="123"/>
      <c r="G9" s="123"/>
      <c r="H9" s="126">
        <v>4423042.66</v>
      </c>
      <c r="I9" s="126">
        <v>3069542.66</v>
      </c>
      <c r="J9" s="126"/>
      <c r="K9" s="126"/>
      <c r="L9" s="126">
        <v>3069542.66</v>
      </c>
      <c r="M9" s="126"/>
      <c r="N9" s="126"/>
      <c r="O9" s="126"/>
      <c r="P9" s="126"/>
      <c r="Q9" s="126"/>
      <c r="R9" s="126">
        <v>1353500</v>
      </c>
      <c r="S9" s="126">
        <v>1353500</v>
      </c>
      <c r="T9" s="126"/>
      <c r="U9" s="126"/>
      <c r="V9" s="126"/>
      <c r="W9" s="126"/>
    </row>
    <row r="10" ht="44" customHeight="true" outlineLevel="1" spans="1:23">
      <c r="A10" s="123" t="s">
        <v>46</v>
      </c>
      <c r="B10" s="123" t="s">
        <v>182</v>
      </c>
      <c r="C10" s="123" t="s">
        <v>183</v>
      </c>
      <c r="D10" s="123" t="s">
        <v>103</v>
      </c>
      <c r="E10" s="123" t="s">
        <v>104</v>
      </c>
      <c r="F10" s="123" t="s">
        <v>184</v>
      </c>
      <c r="G10" s="123" t="s">
        <v>185</v>
      </c>
      <c r="H10" s="126">
        <v>920244</v>
      </c>
      <c r="I10" s="126">
        <v>920244</v>
      </c>
      <c r="J10" s="126"/>
      <c r="K10" s="126"/>
      <c r="L10" s="126">
        <v>920244</v>
      </c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</row>
    <row r="11" ht="44" customHeight="true" outlineLevel="1" spans="1:23">
      <c r="A11" s="123" t="s">
        <v>46</v>
      </c>
      <c r="B11" s="123" t="s">
        <v>182</v>
      </c>
      <c r="C11" s="123" t="s">
        <v>183</v>
      </c>
      <c r="D11" s="123" t="s">
        <v>103</v>
      </c>
      <c r="E11" s="123" t="s">
        <v>104</v>
      </c>
      <c r="F11" s="123" t="s">
        <v>186</v>
      </c>
      <c r="G11" s="123" t="s">
        <v>187</v>
      </c>
      <c r="H11" s="126">
        <v>95880</v>
      </c>
      <c r="I11" s="126">
        <v>95880</v>
      </c>
      <c r="J11" s="126"/>
      <c r="K11" s="126"/>
      <c r="L11" s="126">
        <v>95880</v>
      </c>
      <c r="M11" s="123"/>
      <c r="N11" s="126"/>
      <c r="O11" s="126"/>
      <c r="P11" s="126"/>
      <c r="Q11" s="126"/>
      <c r="R11" s="126"/>
      <c r="S11" s="126"/>
      <c r="T11" s="126"/>
      <c r="U11" s="126"/>
      <c r="V11" s="126"/>
      <c r="W11" s="126"/>
    </row>
    <row r="12" ht="44" customHeight="true" outlineLevel="1" spans="1:23">
      <c r="A12" s="123" t="s">
        <v>46</v>
      </c>
      <c r="B12" s="123" t="s">
        <v>182</v>
      </c>
      <c r="C12" s="123" t="s">
        <v>183</v>
      </c>
      <c r="D12" s="123" t="s">
        <v>103</v>
      </c>
      <c r="E12" s="123" t="s">
        <v>104</v>
      </c>
      <c r="F12" s="123" t="s">
        <v>188</v>
      </c>
      <c r="G12" s="123" t="s">
        <v>189</v>
      </c>
      <c r="H12" s="126">
        <v>62437</v>
      </c>
      <c r="I12" s="126">
        <v>62437</v>
      </c>
      <c r="J12" s="126"/>
      <c r="K12" s="126"/>
      <c r="L12" s="126">
        <v>62437</v>
      </c>
      <c r="M12" s="123"/>
      <c r="N12" s="126"/>
      <c r="O12" s="126"/>
      <c r="P12" s="126"/>
      <c r="Q12" s="126"/>
      <c r="R12" s="126"/>
      <c r="S12" s="126"/>
      <c r="T12" s="126"/>
      <c r="U12" s="126"/>
      <c r="V12" s="126"/>
      <c r="W12" s="126"/>
    </row>
    <row r="13" ht="44" customHeight="true" outlineLevel="1" spans="1:23">
      <c r="A13" s="123" t="s">
        <v>46</v>
      </c>
      <c r="B13" s="123" t="s">
        <v>182</v>
      </c>
      <c r="C13" s="123" t="s">
        <v>183</v>
      </c>
      <c r="D13" s="123" t="s">
        <v>103</v>
      </c>
      <c r="E13" s="123" t="s">
        <v>104</v>
      </c>
      <c r="F13" s="123" t="s">
        <v>188</v>
      </c>
      <c r="G13" s="123" t="s">
        <v>189</v>
      </c>
      <c r="H13" s="126">
        <v>424200</v>
      </c>
      <c r="I13" s="126">
        <v>424200</v>
      </c>
      <c r="J13" s="126"/>
      <c r="K13" s="126"/>
      <c r="L13" s="126">
        <v>424200</v>
      </c>
      <c r="M13" s="123"/>
      <c r="N13" s="126"/>
      <c r="O13" s="126"/>
      <c r="P13" s="126"/>
      <c r="Q13" s="126"/>
      <c r="R13" s="126"/>
      <c r="S13" s="126"/>
      <c r="T13" s="126"/>
      <c r="U13" s="126"/>
      <c r="V13" s="126"/>
      <c r="W13" s="126"/>
    </row>
    <row r="14" ht="44" customHeight="true" outlineLevel="1" spans="1:23">
      <c r="A14" s="123" t="s">
        <v>46</v>
      </c>
      <c r="B14" s="123" t="s">
        <v>190</v>
      </c>
      <c r="C14" s="123" t="s">
        <v>191</v>
      </c>
      <c r="D14" s="123" t="s">
        <v>103</v>
      </c>
      <c r="E14" s="123" t="s">
        <v>104</v>
      </c>
      <c r="F14" s="123" t="s">
        <v>188</v>
      </c>
      <c r="G14" s="123" t="s">
        <v>189</v>
      </c>
      <c r="H14" s="126">
        <v>228000</v>
      </c>
      <c r="I14" s="126">
        <v>228000</v>
      </c>
      <c r="J14" s="126"/>
      <c r="K14" s="126"/>
      <c r="L14" s="126">
        <v>228000</v>
      </c>
      <c r="M14" s="123"/>
      <c r="N14" s="126"/>
      <c r="O14" s="126"/>
      <c r="P14" s="126"/>
      <c r="Q14" s="126"/>
      <c r="R14" s="126"/>
      <c r="S14" s="126"/>
      <c r="T14" s="126"/>
      <c r="U14" s="126"/>
      <c r="V14" s="126"/>
      <c r="W14" s="126"/>
    </row>
    <row r="15" ht="44" customHeight="true" outlineLevel="1" spans="1:23">
      <c r="A15" s="123" t="s">
        <v>46</v>
      </c>
      <c r="B15" s="123" t="s">
        <v>182</v>
      </c>
      <c r="C15" s="123" t="s">
        <v>183</v>
      </c>
      <c r="D15" s="123" t="s">
        <v>103</v>
      </c>
      <c r="E15" s="123" t="s">
        <v>104</v>
      </c>
      <c r="F15" s="123" t="s">
        <v>188</v>
      </c>
      <c r="G15" s="123" t="s">
        <v>189</v>
      </c>
      <c r="H15" s="126">
        <v>249780</v>
      </c>
      <c r="I15" s="126">
        <v>249780</v>
      </c>
      <c r="J15" s="126"/>
      <c r="K15" s="126"/>
      <c r="L15" s="126">
        <v>249780</v>
      </c>
      <c r="M15" s="123"/>
      <c r="N15" s="126"/>
      <c r="O15" s="126"/>
      <c r="P15" s="126"/>
      <c r="Q15" s="126"/>
      <c r="R15" s="126"/>
      <c r="S15" s="126"/>
      <c r="T15" s="126"/>
      <c r="U15" s="126"/>
      <c r="V15" s="126"/>
      <c r="W15" s="126"/>
    </row>
    <row r="16" ht="44" customHeight="true" outlineLevel="1" spans="1:23">
      <c r="A16" s="123" t="s">
        <v>46</v>
      </c>
      <c r="B16" s="123" t="s">
        <v>182</v>
      </c>
      <c r="C16" s="123" t="s">
        <v>183</v>
      </c>
      <c r="D16" s="123" t="s">
        <v>103</v>
      </c>
      <c r="E16" s="123" t="s">
        <v>104</v>
      </c>
      <c r="F16" s="123" t="s">
        <v>188</v>
      </c>
      <c r="G16" s="123" t="s">
        <v>189</v>
      </c>
      <c r="H16" s="126">
        <v>255180</v>
      </c>
      <c r="I16" s="126">
        <v>255180</v>
      </c>
      <c r="J16" s="126"/>
      <c r="K16" s="126"/>
      <c r="L16" s="126">
        <v>255180</v>
      </c>
      <c r="M16" s="123"/>
      <c r="N16" s="126"/>
      <c r="O16" s="126"/>
      <c r="P16" s="126"/>
      <c r="Q16" s="126"/>
      <c r="R16" s="126"/>
      <c r="S16" s="126"/>
      <c r="T16" s="126"/>
      <c r="U16" s="126"/>
      <c r="V16" s="126"/>
      <c r="W16" s="126"/>
    </row>
    <row r="17" ht="44" customHeight="true" outlineLevel="1" spans="1:23">
      <c r="A17" s="123" t="s">
        <v>46</v>
      </c>
      <c r="B17" s="123" t="s">
        <v>192</v>
      </c>
      <c r="C17" s="123" t="s">
        <v>193</v>
      </c>
      <c r="D17" s="123" t="s">
        <v>149</v>
      </c>
      <c r="E17" s="123" t="s">
        <v>79</v>
      </c>
      <c r="F17" s="123" t="s">
        <v>194</v>
      </c>
      <c r="G17" s="123" t="s">
        <v>195</v>
      </c>
      <c r="H17" s="126"/>
      <c r="I17" s="126"/>
      <c r="J17" s="126"/>
      <c r="K17" s="126"/>
      <c r="L17" s="126"/>
      <c r="M17" s="123"/>
      <c r="N17" s="126"/>
      <c r="O17" s="126"/>
      <c r="P17" s="126"/>
      <c r="Q17" s="126"/>
      <c r="R17" s="126"/>
      <c r="S17" s="126"/>
      <c r="T17" s="126"/>
      <c r="U17" s="126"/>
      <c r="V17" s="126"/>
      <c r="W17" s="126"/>
    </row>
    <row r="18" ht="44" customHeight="true" outlineLevel="1" spans="1:23">
      <c r="A18" s="123" t="s">
        <v>46</v>
      </c>
      <c r="B18" s="123" t="s">
        <v>192</v>
      </c>
      <c r="C18" s="123" t="s">
        <v>193</v>
      </c>
      <c r="D18" s="123" t="s">
        <v>149</v>
      </c>
      <c r="E18" s="123" t="s">
        <v>79</v>
      </c>
      <c r="F18" s="123" t="s">
        <v>194</v>
      </c>
      <c r="G18" s="123" t="s">
        <v>195</v>
      </c>
      <c r="H18" s="126">
        <v>330345.76</v>
      </c>
      <c r="I18" s="126">
        <v>330345.76</v>
      </c>
      <c r="J18" s="126"/>
      <c r="K18" s="126"/>
      <c r="L18" s="126">
        <v>330345.76</v>
      </c>
      <c r="M18" s="123"/>
      <c r="N18" s="126"/>
      <c r="O18" s="126"/>
      <c r="P18" s="126"/>
      <c r="Q18" s="126"/>
      <c r="R18" s="126"/>
      <c r="S18" s="126"/>
      <c r="T18" s="126"/>
      <c r="U18" s="126"/>
      <c r="V18" s="126"/>
      <c r="W18" s="126"/>
    </row>
    <row r="19" ht="44" customHeight="true" outlineLevel="1" spans="1:23">
      <c r="A19" s="123" t="s">
        <v>46</v>
      </c>
      <c r="B19" s="123" t="s">
        <v>192</v>
      </c>
      <c r="C19" s="123" t="s">
        <v>193</v>
      </c>
      <c r="D19" s="123" t="s">
        <v>87</v>
      </c>
      <c r="E19" s="123" t="s">
        <v>88</v>
      </c>
      <c r="F19" s="123" t="s">
        <v>196</v>
      </c>
      <c r="G19" s="123" t="s">
        <v>197</v>
      </c>
      <c r="H19" s="126"/>
      <c r="I19" s="126"/>
      <c r="J19" s="126"/>
      <c r="K19" s="126"/>
      <c r="L19" s="126"/>
      <c r="M19" s="123"/>
      <c r="N19" s="126"/>
      <c r="O19" s="126"/>
      <c r="P19" s="126"/>
      <c r="Q19" s="126"/>
      <c r="R19" s="126"/>
      <c r="S19" s="126"/>
      <c r="T19" s="126"/>
      <c r="U19" s="126"/>
      <c r="V19" s="126"/>
      <c r="W19" s="126"/>
    </row>
    <row r="20" ht="44" customHeight="true" outlineLevel="1" spans="1:23">
      <c r="A20" s="123" t="s">
        <v>46</v>
      </c>
      <c r="B20" s="123" t="s">
        <v>192</v>
      </c>
      <c r="C20" s="123" t="s">
        <v>193</v>
      </c>
      <c r="D20" s="123" t="s">
        <v>89</v>
      </c>
      <c r="E20" s="123" t="s">
        <v>90</v>
      </c>
      <c r="F20" s="123" t="s">
        <v>196</v>
      </c>
      <c r="G20" s="123" t="s">
        <v>197</v>
      </c>
      <c r="H20" s="126">
        <v>154849.58</v>
      </c>
      <c r="I20" s="126">
        <v>154849.58</v>
      </c>
      <c r="J20" s="126"/>
      <c r="K20" s="126"/>
      <c r="L20" s="126">
        <v>154849.58</v>
      </c>
      <c r="M20" s="123"/>
      <c r="N20" s="126"/>
      <c r="O20" s="126"/>
      <c r="P20" s="126"/>
      <c r="Q20" s="126"/>
      <c r="R20" s="126"/>
      <c r="S20" s="126"/>
      <c r="T20" s="126"/>
      <c r="U20" s="126"/>
      <c r="V20" s="126"/>
      <c r="W20" s="126"/>
    </row>
    <row r="21" ht="44" customHeight="true" outlineLevel="1" spans="1:23">
      <c r="A21" s="123" t="s">
        <v>46</v>
      </c>
      <c r="B21" s="123" t="s">
        <v>192</v>
      </c>
      <c r="C21" s="123" t="s">
        <v>193</v>
      </c>
      <c r="D21" s="123" t="s">
        <v>89</v>
      </c>
      <c r="E21" s="123" t="s">
        <v>90</v>
      </c>
      <c r="F21" s="123" t="s">
        <v>196</v>
      </c>
      <c r="G21" s="123" t="s">
        <v>197</v>
      </c>
      <c r="H21" s="126">
        <v>8258.64</v>
      </c>
      <c r="I21" s="126">
        <v>8258.64</v>
      </c>
      <c r="J21" s="126"/>
      <c r="K21" s="126"/>
      <c r="L21" s="126">
        <v>8258.64</v>
      </c>
      <c r="M21" s="123"/>
      <c r="N21" s="126"/>
      <c r="O21" s="126"/>
      <c r="P21" s="126"/>
      <c r="Q21" s="126"/>
      <c r="R21" s="126"/>
      <c r="S21" s="126"/>
      <c r="T21" s="126"/>
      <c r="U21" s="126"/>
      <c r="V21" s="126"/>
      <c r="W21" s="126"/>
    </row>
    <row r="22" ht="44" customHeight="true" outlineLevel="1" spans="1:23">
      <c r="A22" s="123" t="s">
        <v>46</v>
      </c>
      <c r="B22" s="123" t="s">
        <v>192</v>
      </c>
      <c r="C22" s="123" t="s">
        <v>193</v>
      </c>
      <c r="D22" s="123" t="s">
        <v>87</v>
      </c>
      <c r="E22" s="123" t="s">
        <v>88</v>
      </c>
      <c r="F22" s="123" t="s">
        <v>196</v>
      </c>
      <c r="G22" s="123" t="s">
        <v>197</v>
      </c>
      <c r="H22" s="126"/>
      <c r="I22" s="126"/>
      <c r="J22" s="126"/>
      <c r="K22" s="126"/>
      <c r="L22" s="126"/>
      <c r="M22" s="123"/>
      <c r="N22" s="126"/>
      <c r="O22" s="126"/>
      <c r="P22" s="126"/>
      <c r="Q22" s="126"/>
      <c r="R22" s="126"/>
      <c r="S22" s="126"/>
      <c r="T22" s="126"/>
      <c r="U22" s="126"/>
      <c r="V22" s="126"/>
      <c r="W22" s="126"/>
    </row>
    <row r="23" ht="44" customHeight="true" outlineLevel="1" spans="1:23">
      <c r="A23" s="123" t="s">
        <v>46</v>
      </c>
      <c r="B23" s="123" t="s">
        <v>198</v>
      </c>
      <c r="C23" s="123" t="s">
        <v>199</v>
      </c>
      <c r="D23" s="123" t="s">
        <v>91</v>
      </c>
      <c r="E23" s="123" t="s">
        <v>92</v>
      </c>
      <c r="F23" s="123" t="s">
        <v>200</v>
      </c>
      <c r="G23" s="123" t="s">
        <v>201</v>
      </c>
      <c r="H23" s="126">
        <v>14670.25</v>
      </c>
      <c r="I23" s="126">
        <v>14670.25</v>
      </c>
      <c r="J23" s="126"/>
      <c r="K23" s="126"/>
      <c r="L23" s="126">
        <v>14670.25</v>
      </c>
      <c r="M23" s="123"/>
      <c r="N23" s="126"/>
      <c r="O23" s="126"/>
      <c r="P23" s="126"/>
      <c r="Q23" s="126"/>
      <c r="R23" s="126"/>
      <c r="S23" s="126"/>
      <c r="T23" s="126"/>
      <c r="U23" s="126"/>
      <c r="V23" s="126"/>
      <c r="W23" s="126"/>
    </row>
    <row r="24" ht="44" customHeight="true" outlineLevel="1" spans="1:23">
      <c r="A24" s="123" t="s">
        <v>46</v>
      </c>
      <c r="B24" s="123" t="s">
        <v>192</v>
      </c>
      <c r="C24" s="123" t="s">
        <v>193</v>
      </c>
      <c r="D24" s="123" t="s">
        <v>91</v>
      </c>
      <c r="E24" s="123" t="s">
        <v>92</v>
      </c>
      <c r="F24" s="123" t="s">
        <v>200</v>
      </c>
      <c r="G24" s="123" t="s">
        <v>201</v>
      </c>
      <c r="H24" s="126"/>
      <c r="I24" s="126"/>
      <c r="J24" s="126"/>
      <c r="K24" s="126"/>
      <c r="L24" s="126"/>
      <c r="M24" s="123"/>
      <c r="N24" s="126"/>
      <c r="O24" s="126"/>
      <c r="P24" s="126"/>
      <c r="Q24" s="126"/>
      <c r="R24" s="126"/>
      <c r="S24" s="126"/>
      <c r="T24" s="126"/>
      <c r="U24" s="126"/>
      <c r="V24" s="126"/>
      <c r="W24" s="126"/>
    </row>
    <row r="25" ht="44" customHeight="true" outlineLevel="1" spans="1:23">
      <c r="A25" s="123" t="s">
        <v>46</v>
      </c>
      <c r="B25" s="123" t="s">
        <v>192</v>
      </c>
      <c r="C25" s="123" t="s">
        <v>193</v>
      </c>
      <c r="D25" s="123" t="s">
        <v>91</v>
      </c>
      <c r="E25" s="123" t="s">
        <v>92</v>
      </c>
      <c r="F25" s="123" t="s">
        <v>200</v>
      </c>
      <c r="G25" s="123" t="s">
        <v>201</v>
      </c>
      <c r="H25" s="126">
        <v>41293.22</v>
      </c>
      <c r="I25" s="126">
        <v>41293.22</v>
      </c>
      <c r="J25" s="126"/>
      <c r="K25" s="126"/>
      <c r="L25" s="126">
        <v>41293.22</v>
      </c>
      <c r="M25" s="123"/>
      <c r="N25" s="126"/>
      <c r="O25" s="126"/>
      <c r="P25" s="126"/>
      <c r="Q25" s="126"/>
      <c r="R25" s="126"/>
      <c r="S25" s="126"/>
      <c r="T25" s="126"/>
      <c r="U25" s="126"/>
      <c r="V25" s="126"/>
      <c r="W25" s="126"/>
    </row>
    <row r="26" ht="44" customHeight="true" outlineLevel="1" spans="1:23">
      <c r="A26" s="123" t="s">
        <v>46</v>
      </c>
      <c r="B26" s="123" t="s">
        <v>192</v>
      </c>
      <c r="C26" s="123" t="s">
        <v>193</v>
      </c>
      <c r="D26" s="123" t="s">
        <v>93</v>
      </c>
      <c r="E26" s="123" t="s">
        <v>94</v>
      </c>
      <c r="F26" s="123" t="s">
        <v>202</v>
      </c>
      <c r="G26" s="123" t="s">
        <v>203</v>
      </c>
      <c r="H26" s="126">
        <v>7500</v>
      </c>
      <c r="I26" s="126">
        <v>7500</v>
      </c>
      <c r="J26" s="126"/>
      <c r="K26" s="126"/>
      <c r="L26" s="126">
        <v>7500</v>
      </c>
      <c r="M26" s="123"/>
      <c r="N26" s="126"/>
      <c r="O26" s="126"/>
      <c r="P26" s="126"/>
      <c r="Q26" s="126"/>
      <c r="R26" s="126"/>
      <c r="S26" s="126"/>
      <c r="T26" s="126"/>
      <c r="U26" s="126"/>
      <c r="V26" s="126"/>
      <c r="W26" s="126"/>
    </row>
    <row r="27" ht="44" customHeight="true" outlineLevel="1" spans="1:23">
      <c r="A27" s="123" t="s">
        <v>46</v>
      </c>
      <c r="B27" s="123" t="s">
        <v>192</v>
      </c>
      <c r="C27" s="123" t="s">
        <v>193</v>
      </c>
      <c r="D27" s="123" t="s">
        <v>93</v>
      </c>
      <c r="E27" s="123" t="s">
        <v>94</v>
      </c>
      <c r="F27" s="123" t="s">
        <v>202</v>
      </c>
      <c r="G27" s="123" t="s">
        <v>203</v>
      </c>
      <c r="H27" s="126">
        <v>4129.32</v>
      </c>
      <c r="I27" s="126">
        <v>4129.32</v>
      </c>
      <c r="J27" s="126"/>
      <c r="K27" s="126"/>
      <c r="L27" s="126">
        <v>4129.32</v>
      </c>
      <c r="M27" s="123"/>
      <c r="N27" s="126"/>
      <c r="O27" s="126"/>
      <c r="P27" s="126"/>
      <c r="Q27" s="126"/>
      <c r="R27" s="126"/>
      <c r="S27" s="126"/>
      <c r="T27" s="126"/>
      <c r="U27" s="126"/>
      <c r="V27" s="126"/>
      <c r="W27" s="126"/>
    </row>
    <row r="28" ht="44" customHeight="true" outlineLevel="1" spans="1:23">
      <c r="A28" s="123" t="s">
        <v>46</v>
      </c>
      <c r="B28" s="123" t="s">
        <v>192</v>
      </c>
      <c r="C28" s="123" t="s">
        <v>193</v>
      </c>
      <c r="D28" s="123" t="s">
        <v>82</v>
      </c>
      <c r="E28" s="123" t="s">
        <v>81</v>
      </c>
      <c r="F28" s="123" t="s">
        <v>202</v>
      </c>
      <c r="G28" s="123" t="s">
        <v>203</v>
      </c>
      <c r="H28" s="126">
        <v>14015.57</v>
      </c>
      <c r="I28" s="126">
        <v>14015.57</v>
      </c>
      <c r="J28" s="126"/>
      <c r="K28" s="126"/>
      <c r="L28" s="126">
        <v>14015.57</v>
      </c>
      <c r="M28" s="123"/>
      <c r="N28" s="126"/>
      <c r="O28" s="126"/>
      <c r="P28" s="126"/>
      <c r="Q28" s="126"/>
      <c r="R28" s="126"/>
      <c r="S28" s="126"/>
      <c r="T28" s="126"/>
      <c r="U28" s="126"/>
      <c r="V28" s="126"/>
      <c r="W28" s="126"/>
    </row>
    <row r="29" ht="44" customHeight="true" outlineLevel="1" spans="1:23">
      <c r="A29" s="123" t="s">
        <v>46</v>
      </c>
      <c r="B29" s="123" t="s">
        <v>192</v>
      </c>
      <c r="C29" s="123" t="s">
        <v>193</v>
      </c>
      <c r="D29" s="123" t="s">
        <v>93</v>
      </c>
      <c r="E29" s="123" t="s">
        <v>94</v>
      </c>
      <c r="F29" s="123" t="s">
        <v>202</v>
      </c>
      <c r="G29" s="123" t="s">
        <v>203</v>
      </c>
      <c r="H29" s="126"/>
      <c r="I29" s="126"/>
      <c r="J29" s="126"/>
      <c r="K29" s="126"/>
      <c r="L29" s="126"/>
      <c r="M29" s="123"/>
      <c r="N29" s="126"/>
      <c r="O29" s="126"/>
      <c r="P29" s="126"/>
      <c r="Q29" s="126"/>
      <c r="R29" s="126"/>
      <c r="S29" s="126"/>
      <c r="T29" s="126"/>
      <c r="U29" s="126"/>
      <c r="V29" s="126"/>
      <c r="W29" s="126"/>
    </row>
    <row r="30" ht="44" customHeight="true" outlineLevel="1" spans="1:23">
      <c r="A30" s="123" t="s">
        <v>46</v>
      </c>
      <c r="B30" s="123" t="s">
        <v>192</v>
      </c>
      <c r="C30" s="123" t="s">
        <v>193</v>
      </c>
      <c r="D30" s="123" t="s">
        <v>82</v>
      </c>
      <c r="E30" s="123" t="s">
        <v>81</v>
      </c>
      <c r="F30" s="123" t="s">
        <v>202</v>
      </c>
      <c r="G30" s="123" t="s">
        <v>203</v>
      </c>
      <c r="H30" s="126"/>
      <c r="I30" s="126"/>
      <c r="J30" s="126"/>
      <c r="K30" s="126"/>
      <c r="L30" s="126"/>
      <c r="M30" s="123"/>
      <c r="N30" s="126"/>
      <c r="O30" s="126"/>
      <c r="P30" s="126"/>
      <c r="Q30" s="126"/>
      <c r="R30" s="126"/>
      <c r="S30" s="126"/>
      <c r="T30" s="126"/>
      <c r="U30" s="126"/>
      <c r="V30" s="126"/>
      <c r="W30" s="126"/>
    </row>
    <row r="31" ht="44" customHeight="true" outlineLevel="1" spans="1:23">
      <c r="A31" s="123" t="s">
        <v>46</v>
      </c>
      <c r="B31" s="123" t="s">
        <v>192</v>
      </c>
      <c r="C31" s="123" t="s">
        <v>193</v>
      </c>
      <c r="D31" s="123" t="s">
        <v>93</v>
      </c>
      <c r="E31" s="123" t="s">
        <v>94</v>
      </c>
      <c r="F31" s="123" t="s">
        <v>202</v>
      </c>
      <c r="G31" s="123" t="s">
        <v>203</v>
      </c>
      <c r="H31" s="126"/>
      <c r="I31" s="126"/>
      <c r="J31" s="126"/>
      <c r="K31" s="126"/>
      <c r="L31" s="126"/>
      <c r="M31" s="123"/>
      <c r="N31" s="126"/>
      <c r="O31" s="126"/>
      <c r="P31" s="126"/>
      <c r="Q31" s="126"/>
      <c r="R31" s="126"/>
      <c r="S31" s="126"/>
      <c r="T31" s="126"/>
      <c r="U31" s="126"/>
      <c r="V31" s="126"/>
      <c r="W31" s="126"/>
    </row>
    <row r="32" ht="44" customHeight="true" outlineLevel="1" spans="1:23">
      <c r="A32" s="123" t="s">
        <v>46</v>
      </c>
      <c r="B32" s="123" t="s">
        <v>204</v>
      </c>
      <c r="C32" s="123" t="s">
        <v>100</v>
      </c>
      <c r="D32" s="123" t="s">
        <v>99</v>
      </c>
      <c r="E32" s="123" t="s">
        <v>100</v>
      </c>
      <c r="F32" s="123" t="s">
        <v>205</v>
      </c>
      <c r="G32" s="123" t="s">
        <v>100</v>
      </c>
      <c r="H32" s="126">
        <v>247759.32</v>
      </c>
      <c r="I32" s="126">
        <v>247759.32</v>
      </c>
      <c r="J32" s="126"/>
      <c r="K32" s="126"/>
      <c r="L32" s="126">
        <v>247759.32</v>
      </c>
      <c r="M32" s="123"/>
      <c r="N32" s="126"/>
      <c r="O32" s="126"/>
      <c r="P32" s="126"/>
      <c r="Q32" s="126"/>
      <c r="R32" s="126"/>
      <c r="S32" s="126"/>
      <c r="T32" s="126"/>
      <c r="U32" s="126"/>
      <c r="V32" s="126"/>
      <c r="W32" s="126"/>
    </row>
    <row r="33" ht="44" customHeight="true" outlineLevel="1" spans="1:23">
      <c r="A33" s="123" t="s">
        <v>46</v>
      </c>
      <c r="B33" s="123" t="s">
        <v>206</v>
      </c>
      <c r="C33" s="123" t="s">
        <v>207</v>
      </c>
      <c r="D33" s="123" t="s">
        <v>103</v>
      </c>
      <c r="E33" s="123" t="s">
        <v>104</v>
      </c>
      <c r="F33" s="123" t="s">
        <v>208</v>
      </c>
      <c r="G33" s="123" t="s">
        <v>209</v>
      </c>
      <c r="H33" s="126">
        <v>310000</v>
      </c>
      <c r="I33" s="126"/>
      <c r="J33" s="126"/>
      <c r="K33" s="126"/>
      <c r="L33" s="126"/>
      <c r="M33" s="123"/>
      <c r="N33" s="126"/>
      <c r="O33" s="126"/>
      <c r="P33" s="126"/>
      <c r="Q33" s="126"/>
      <c r="R33" s="126">
        <v>310000</v>
      </c>
      <c r="S33" s="126">
        <v>310000</v>
      </c>
      <c r="T33" s="126"/>
      <c r="U33" s="126"/>
      <c r="V33" s="126"/>
      <c r="W33" s="126"/>
    </row>
    <row r="34" ht="44" customHeight="true" outlineLevel="1" spans="1:23">
      <c r="A34" s="123" t="s">
        <v>46</v>
      </c>
      <c r="B34" s="123" t="s">
        <v>206</v>
      </c>
      <c r="C34" s="123" t="s">
        <v>207</v>
      </c>
      <c r="D34" s="123" t="s">
        <v>103</v>
      </c>
      <c r="E34" s="123" t="s">
        <v>104</v>
      </c>
      <c r="F34" s="123" t="s">
        <v>210</v>
      </c>
      <c r="G34" s="123" t="s">
        <v>211</v>
      </c>
      <c r="H34" s="126">
        <v>70000</v>
      </c>
      <c r="I34" s="126"/>
      <c r="J34" s="126"/>
      <c r="K34" s="126"/>
      <c r="L34" s="126"/>
      <c r="M34" s="123"/>
      <c r="N34" s="126"/>
      <c r="O34" s="126"/>
      <c r="P34" s="126"/>
      <c r="Q34" s="126"/>
      <c r="R34" s="126">
        <v>70000</v>
      </c>
      <c r="S34" s="126">
        <v>70000</v>
      </c>
      <c r="T34" s="126"/>
      <c r="U34" s="126"/>
      <c r="V34" s="126"/>
      <c r="W34" s="126"/>
    </row>
    <row r="35" ht="44" customHeight="true" outlineLevel="1" spans="1:23">
      <c r="A35" s="123" t="s">
        <v>46</v>
      </c>
      <c r="B35" s="123" t="s">
        <v>206</v>
      </c>
      <c r="C35" s="123" t="s">
        <v>207</v>
      </c>
      <c r="D35" s="123" t="s">
        <v>103</v>
      </c>
      <c r="E35" s="123" t="s">
        <v>104</v>
      </c>
      <c r="F35" s="123" t="s">
        <v>212</v>
      </c>
      <c r="G35" s="123" t="s">
        <v>213</v>
      </c>
      <c r="H35" s="126">
        <v>150000</v>
      </c>
      <c r="I35" s="126"/>
      <c r="J35" s="126"/>
      <c r="K35" s="126"/>
      <c r="L35" s="126"/>
      <c r="M35" s="123"/>
      <c r="N35" s="126"/>
      <c r="O35" s="126"/>
      <c r="P35" s="126"/>
      <c r="Q35" s="126"/>
      <c r="R35" s="126">
        <v>150000</v>
      </c>
      <c r="S35" s="126">
        <v>150000</v>
      </c>
      <c r="T35" s="126"/>
      <c r="U35" s="126"/>
      <c r="V35" s="126"/>
      <c r="W35" s="126"/>
    </row>
    <row r="36" ht="44" customHeight="true" outlineLevel="1" spans="1:23">
      <c r="A36" s="123" t="s">
        <v>46</v>
      </c>
      <c r="B36" s="123" t="s">
        <v>206</v>
      </c>
      <c r="C36" s="123" t="s">
        <v>207</v>
      </c>
      <c r="D36" s="123" t="s">
        <v>103</v>
      </c>
      <c r="E36" s="123" t="s">
        <v>104</v>
      </c>
      <c r="F36" s="123" t="s">
        <v>214</v>
      </c>
      <c r="G36" s="123" t="s">
        <v>215</v>
      </c>
      <c r="H36" s="126">
        <v>20000</v>
      </c>
      <c r="I36" s="126"/>
      <c r="J36" s="126"/>
      <c r="K36" s="126"/>
      <c r="L36" s="126"/>
      <c r="M36" s="123"/>
      <c r="N36" s="126"/>
      <c r="O36" s="126"/>
      <c r="P36" s="126"/>
      <c r="Q36" s="126"/>
      <c r="R36" s="126">
        <v>20000</v>
      </c>
      <c r="S36" s="126">
        <v>20000</v>
      </c>
      <c r="T36" s="126"/>
      <c r="U36" s="126"/>
      <c r="V36" s="126"/>
      <c r="W36" s="126"/>
    </row>
    <row r="37" ht="44" customHeight="true" outlineLevel="1" spans="1:23">
      <c r="A37" s="123" t="s">
        <v>46</v>
      </c>
      <c r="B37" s="123" t="s">
        <v>206</v>
      </c>
      <c r="C37" s="123" t="s">
        <v>207</v>
      </c>
      <c r="D37" s="123" t="s">
        <v>103</v>
      </c>
      <c r="E37" s="123" t="s">
        <v>104</v>
      </c>
      <c r="F37" s="123" t="s">
        <v>216</v>
      </c>
      <c r="G37" s="123" t="s">
        <v>217</v>
      </c>
      <c r="H37" s="126">
        <v>200000</v>
      </c>
      <c r="I37" s="126"/>
      <c r="J37" s="126"/>
      <c r="K37" s="126"/>
      <c r="L37" s="126"/>
      <c r="M37" s="123"/>
      <c r="N37" s="126"/>
      <c r="O37" s="126"/>
      <c r="P37" s="126"/>
      <c r="Q37" s="126"/>
      <c r="R37" s="126">
        <v>200000</v>
      </c>
      <c r="S37" s="126">
        <v>200000</v>
      </c>
      <c r="T37" s="126"/>
      <c r="U37" s="126"/>
      <c r="V37" s="126"/>
      <c r="W37" s="126"/>
    </row>
    <row r="38" ht="44" customHeight="true" outlineLevel="1" spans="1:23">
      <c r="A38" s="123" t="s">
        <v>46</v>
      </c>
      <c r="B38" s="123" t="s">
        <v>206</v>
      </c>
      <c r="C38" s="123" t="s">
        <v>207</v>
      </c>
      <c r="D38" s="123" t="s">
        <v>103</v>
      </c>
      <c r="E38" s="123" t="s">
        <v>104</v>
      </c>
      <c r="F38" s="123" t="s">
        <v>218</v>
      </c>
      <c r="G38" s="123" t="s">
        <v>219</v>
      </c>
      <c r="H38" s="126">
        <v>30000</v>
      </c>
      <c r="I38" s="126"/>
      <c r="J38" s="126"/>
      <c r="K38" s="126"/>
      <c r="L38" s="126"/>
      <c r="M38" s="123"/>
      <c r="N38" s="126"/>
      <c r="O38" s="126"/>
      <c r="P38" s="126"/>
      <c r="Q38" s="126"/>
      <c r="R38" s="126">
        <v>30000</v>
      </c>
      <c r="S38" s="126">
        <v>30000</v>
      </c>
      <c r="T38" s="126"/>
      <c r="U38" s="126"/>
      <c r="V38" s="126"/>
      <c r="W38" s="126"/>
    </row>
    <row r="39" ht="44" customHeight="true" outlineLevel="1" spans="1:23">
      <c r="A39" s="123" t="s">
        <v>46</v>
      </c>
      <c r="B39" s="123" t="s">
        <v>220</v>
      </c>
      <c r="C39" s="123" t="s">
        <v>221</v>
      </c>
      <c r="D39" s="123" t="s">
        <v>103</v>
      </c>
      <c r="E39" s="123" t="s">
        <v>104</v>
      </c>
      <c r="F39" s="123" t="s">
        <v>222</v>
      </c>
      <c r="G39" s="123" t="s">
        <v>223</v>
      </c>
      <c r="H39" s="126">
        <v>240000</v>
      </c>
      <c r="I39" s="126"/>
      <c r="J39" s="126"/>
      <c r="K39" s="126"/>
      <c r="L39" s="126"/>
      <c r="M39" s="123"/>
      <c r="N39" s="126"/>
      <c r="O39" s="126"/>
      <c r="P39" s="126"/>
      <c r="Q39" s="126"/>
      <c r="R39" s="126">
        <v>240000</v>
      </c>
      <c r="S39" s="126">
        <v>240000</v>
      </c>
      <c r="T39" s="126"/>
      <c r="U39" s="126"/>
      <c r="V39" s="126"/>
      <c r="W39" s="126"/>
    </row>
    <row r="40" ht="44" customHeight="true" outlineLevel="1" spans="1:23">
      <c r="A40" s="123" t="s">
        <v>46</v>
      </c>
      <c r="B40" s="123" t="s">
        <v>206</v>
      </c>
      <c r="C40" s="123" t="s">
        <v>207</v>
      </c>
      <c r="D40" s="123" t="s">
        <v>103</v>
      </c>
      <c r="E40" s="123" t="s">
        <v>104</v>
      </c>
      <c r="F40" s="123" t="s">
        <v>224</v>
      </c>
      <c r="G40" s="123" t="s">
        <v>225</v>
      </c>
      <c r="H40" s="126">
        <v>100000</v>
      </c>
      <c r="I40" s="126"/>
      <c r="J40" s="126"/>
      <c r="K40" s="126"/>
      <c r="L40" s="126"/>
      <c r="M40" s="123"/>
      <c r="N40" s="126"/>
      <c r="O40" s="126"/>
      <c r="P40" s="126"/>
      <c r="Q40" s="126"/>
      <c r="R40" s="126">
        <v>100000</v>
      </c>
      <c r="S40" s="126">
        <v>100000</v>
      </c>
      <c r="T40" s="126"/>
      <c r="U40" s="126"/>
      <c r="V40" s="126"/>
      <c r="W40" s="126"/>
    </row>
    <row r="41" ht="44" customHeight="true" outlineLevel="1" spans="1:23">
      <c r="A41" s="123" t="s">
        <v>46</v>
      </c>
      <c r="B41" s="123" t="s">
        <v>206</v>
      </c>
      <c r="C41" s="123" t="s">
        <v>207</v>
      </c>
      <c r="D41" s="123" t="s">
        <v>103</v>
      </c>
      <c r="E41" s="123" t="s">
        <v>104</v>
      </c>
      <c r="F41" s="123" t="s">
        <v>226</v>
      </c>
      <c r="G41" s="123" t="s">
        <v>227</v>
      </c>
      <c r="H41" s="126">
        <v>20000</v>
      </c>
      <c r="I41" s="126"/>
      <c r="J41" s="126"/>
      <c r="K41" s="126"/>
      <c r="L41" s="126"/>
      <c r="M41" s="123"/>
      <c r="N41" s="126"/>
      <c r="O41" s="126"/>
      <c r="P41" s="126"/>
      <c r="Q41" s="126"/>
      <c r="R41" s="126">
        <v>20000</v>
      </c>
      <c r="S41" s="126">
        <v>20000</v>
      </c>
      <c r="T41" s="126"/>
      <c r="U41" s="126"/>
      <c r="V41" s="126"/>
      <c r="W41" s="126"/>
    </row>
    <row r="42" ht="44" customHeight="true" outlineLevel="1" spans="1:23">
      <c r="A42" s="123" t="s">
        <v>46</v>
      </c>
      <c r="B42" s="123" t="s">
        <v>228</v>
      </c>
      <c r="C42" s="123" t="s">
        <v>229</v>
      </c>
      <c r="D42" s="123" t="s">
        <v>103</v>
      </c>
      <c r="E42" s="123" t="s">
        <v>104</v>
      </c>
      <c r="F42" s="123" t="s">
        <v>230</v>
      </c>
      <c r="G42" s="123" t="s">
        <v>231</v>
      </c>
      <c r="H42" s="126">
        <v>58000</v>
      </c>
      <c r="I42" s="126"/>
      <c r="J42" s="126"/>
      <c r="K42" s="126"/>
      <c r="L42" s="126"/>
      <c r="M42" s="123"/>
      <c r="N42" s="126"/>
      <c r="O42" s="126"/>
      <c r="P42" s="126"/>
      <c r="Q42" s="126"/>
      <c r="R42" s="126">
        <v>58000</v>
      </c>
      <c r="S42" s="126">
        <v>58000</v>
      </c>
      <c r="T42" s="126"/>
      <c r="U42" s="126"/>
      <c r="V42" s="126"/>
      <c r="W42" s="126"/>
    </row>
    <row r="43" ht="44" customHeight="true" outlineLevel="1" spans="1:23">
      <c r="A43" s="123" t="s">
        <v>46</v>
      </c>
      <c r="B43" s="123" t="s">
        <v>232</v>
      </c>
      <c r="C43" s="123" t="s">
        <v>233</v>
      </c>
      <c r="D43" s="123" t="s">
        <v>103</v>
      </c>
      <c r="E43" s="123" t="s">
        <v>104</v>
      </c>
      <c r="F43" s="123" t="s">
        <v>234</v>
      </c>
      <c r="G43" s="123" t="s">
        <v>154</v>
      </c>
      <c r="H43" s="126">
        <v>45500</v>
      </c>
      <c r="I43" s="126"/>
      <c r="J43" s="126"/>
      <c r="K43" s="126"/>
      <c r="L43" s="126"/>
      <c r="M43" s="123"/>
      <c r="N43" s="126"/>
      <c r="O43" s="126"/>
      <c r="P43" s="126"/>
      <c r="Q43" s="126"/>
      <c r="R43" s="126">
        <v>45500</v>
      </c>
      <c r="S43" s="126">
        <v>45500</v>
      </c>
      <c r="T43" s="126"/>
      <c r="U43" s="126"/>
      <c r="V43" s="126"/>
      <c r="W43" s="126"/>
    </row>
    <row r="44" ht="44" customHeight="true" outlineLevel="1" spans="1:23">
      <c r="A44" s="123" t="s">
        <v>46</v>
      </c>
      <c r="B44" s="123" t="s">
        <v>206</v>
      </c>
      <c r="C44" s="123" t="s">
        <v>207</v>
      </c>
      <c r="D44" s="123" t="s">
        <v>103</v>
      </c>
      <c r="E44" s="123" t="s">
        <v>104</v>
      </c>
      <c r="F44" s="123" t="s">
        <v>235</v>
      </c>
      <c r="G44" s="123" t="s">
        <v>236</v>
      </c>
      <c r="H44" s="126">
        <v>20000</v>
      </c>
      <c r="I44" s="126"/>
      <c r="J44" s="126"/>
      <c r="K44" s="126"/>
      <c r="L44" s="126"/>
      <c r="M44" s="123"/>
      <c r="N44" s="126"/>
      <c r="O44" s="126"/>
      <c r="P44" s="126"/>
      <c r="Q44" s="126"/>
      <c r="R44" s="126">
        <v>20000</v>
      </c>
      <c r="S44" s="126">
        <v>20000</v>
      </c>
      <c r="T44" s="126"/>
      <c r="U44" s="126"/>
      <c r="V44" s="126"/>
      <c r="W44" s="126"/>
    </row>
    <row r="45" ht="44" customHeight="true" outlineLevel="1" spans="1:23">
      <c r="A45" s="123" t="s">
        <v>46</v>
      </c>
      <c r="B45" s="123" t="s">
        <v>206</v>
      </c>
      <c r="C45" s="123" t="s">
        <v>207</v>
      </c>
      <c r="D45" s="123" t="s">
        <v>103</v>
      </c>
      <c r="E45" s="123" t="s">
        <v>104</v>
      </c>
      <c r="F45" s="123" t="s">
        <v>237</v>
      </c>
      <c r="G45" s="123" t="s">
        <v>238</v>
      </c>
      <c r="H45" s="126">
        <v>50000</v>
      </c>
      <c r="I45" s="126"/>
      <c r="J45" s="126"/>
      <c r="K45" s="126"/>
      <c r="L45" s="126"/>
      <c r="M45" s="123"/>
      <c r="N45" s="126"/>
      <c r="O45" s="126"/>
      <c r="P45" s="126"/>
      <c r="Q45" s="126"/>
      <c r="R45" s="126">
        <v>50000</v>
      </c>
      <c r="S45" s="126">
        <v>50000</v>
      </c>
      <c r="T45" s="126"/>
      <c r="U45" s="126"/>
      <c r="V45" s="126"/>
      <c r="W45" s="126"/>
    </row>
    <row r="46" ht="44" customHeight="true" outlineLevel="1" spans="1:23">
      <c r="A46" s="123" t="s">
        <v>46</v>
      </c>
      <c r="B46" s="123" t="s">
        <v>206</v>
      </c>
      <c r="C46" s="123" t="s">
        <v>207</v>
      </c>
      <c r="D46" s="123" t="s">
        <v>103</v>
      </c>
      <c r="E46" s="123" t="s">
        <v>104</v>
      </c>
      <c r="F46" s="123" t="s">
        <v>239</v>
      </c>
      <c r="G46" s="123" t="s">
        <v>240</v>
      </c>
      <c r="H46" s="126">
        <v>40000</v>
      </c>
      <c r="I46" s="126"/>
      <c r="J46" s="126"/>
      <c r="K46" s="126"/>
      <c r="L46" s="126"/>
      <c r="M46" s="123"/>
      <c r="N46" s="126"/>
      <c r="O46" s="126"/>
      <c r="P46" s="126"/>
      <c r="Q46" s="126"/>
      <c r="R46" s="126">
        <v>40000</v>
      </c>
      <c r="S46" s="126">
        <v>40000</v>
      </c>
      <c r="T46" s="126"/>
      <c r="U46" s="126"/>
      <c r="V46" s="126"/>
      <c r="W46" s="126"/>
    </row>
    <row r="47" ht="44" customHeight="true" outlineLevel="1" spans="1:23">
      <c r="A47" s="123" t="s">
        <v>46</v>
      </c>
      <c r="B47" s="123" t="s">
        <v>241</v>
      </c>
      <c r="C47" s="123" t="s">
        <v>242</v>
      </c>
      <c r="D47" s="123" t="s">
        <v>77</v>
      </c>
      <c r="E47" s="123" t="s">
        <v>78</v>
      </c>
      <c r="F47" s="123" t="s">
        <v>208</v>
      </c>
      <c r="G47" s="123" t="s">
        <v>209</v>
      </c>
      <c r="H47" s="126">
        <v>11000</v>
      </c>
      <c r="I47" s="126">
        <v>11000</v>
      </c>
      <c r="J47" s="126"/>
      <c r="K47" s="126"/>
      <c r="L47" s="126">
        <v>11000</v>
      </c>
      <c r="M47" s="123"/>
      <c r="N47" s="126"/>
      <c r="O47" s="126"/>
      <c r="P47" s="126"/>
      <c r="Q47" s="126"/>
      <c r="R47" s="126"/>
      <c r="S47" s="126"/>
      <c r="T47" s="126"/>
      <c r="U47" s="126"/>
      <c r="V47" s="126"/>
      <c r="W47" s="126"/>
    </row>
    <row r="48" ht="30.75" customHeight="true" spans="1:23">
      <c r="A48" s="130" t="s">
        <v>30</v>
      </c>
      <c r="B48" s="130"/>
      <c r="C48" s="130"/>
      <c r="D48" s="130"/>
      <c r="E48" s="130"/>
      <c r="F48" s="130"/>
      <c r="G48" s="130"/>
      <c r="H48" s="126">
        <v>4423042.66</v>
      </c>
      <c r="I48" s="126">
        <v>3069542.66</v>
      </c>
      <c r="J48" s="126"/>
      <c r="K48" s="126"/>
      <c r="L48" s="126">
        <v>3069542.66</v>
      </c>
      <c r="M48" s="126"/>
      <c r="N48" s="126"/>
      <c r="O48" s="126"/>
      <c r="P48" s="126"/>
      <c r="Q48" s="126"/>
      <c r="R48" s="126">
        <v>1353500</v>
      </c>
      <c r="S48" s="126">
        <v>1353500</v>
      </c>
      <c r="T48" s="126"/>
      <c r="U48" s="126"/>
      <c r="V48" s="126"/>
      <c r="W48" s="126"/>
    </row>
  </sheetData>
  <mergeCells count="32">
    <mergeCell ref="T1:W1"/>
    <mergeCell ref="A2:W2"/>
    <mergeCell ref="A3:G3"/>
    <mergeCell ref="T3:W3"/>
    <mergeCell ref="H4:W4"/>
    <mergeCell ref="I5:M5"/>
    <mergeCell ref="N5:P5"/>
    <mergeCell ref="R5:W5"/>
    <mergeCell ref="A48:G48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pageSetup paperSize="9" scale="69" fitToHeight="0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W22"/>
  <sheetViews>
    <sheetView showZeros="0" workbookViewId="0">
      <selection activeCell="H27" sqref="H27"/>
    </sheetView>
  </sheetViews>
  <sheetFormatPr defaultColWidth="10.2866666666667" defaultRowHeight="15" customHeight="true"/>
  <cols>
    <col min="1" max="1" width="11.2866666666667" customWidth="true"/>
    <col min="2" max="2" width="20" customWidth="true"/>
    <col min="3" max="3" width="14.86" customWidth="true"/>
    <col min="4" max="4" width="14.2866666666667" customWidth="true"/>
    <col min="5" max="5" width="8.28666666666667" customWidth="true"/>
    <col min="6" max="6" width="14.4266666666667" customWidth="true"/>
    <col min="7" max="7" width="5.28666666666667" customWidth="true"/>
    <col min="8" max="8" width="12.2866666666667" customWidth="true"/>
    <col min="9" max="11" width="12.8466666666667" customWidth="true"/>
    <col min="12" max="12" width="7.28666666666667" customWidth="true"/>
    <col min="13" max="13" width="5.84666666666667" customWidth="true"/>
    <col min="14" max="16" width="4.71333333333333" customWidth="true"/>
    <col min="17" max="17" width="8" customWidth="true"/>
    <col min="18" max="18" width="11" customWidth="true"/>
    <col min="19" max="20" width="9.84666666666667" customWidth="true"/>
    <col min="21" max="21" width="7.57333333333333" customWidth="true"/>
    <col min="22" max="22" width="5" customWidth="true"/>
    <col min="23" max="23" width="11" customWidth="true"/>
  </cols>
  <sheetData>
    <row r="1" ht="18.75" customHeight="true" spans="1:23">
      <c r="A1" s="120" t="s">
        <v>243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</row>
    <row r="2" ht="26.25" customHeight="true" spans="1:23">
      <c r="A2" s="116" t="s">
        <v>244</v>
      </c>
      <c r="B2" s="116"/>
      <c r="C2" s="116" t="s">
        <v>59</v>
      </c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</row>
    <row r="3" ht="18.75" customHeight="true" spans="1:23">
      <c r="A3" s="121" t="str">
        <f>"单位名称："&amp;"德宏州住房公积金管理中心"</f>
        <v>单位名称：德宏州住房公积金管理中心</v>
      </c>
      <c r="B3" s="121"/>
      <c r="C3" s="121"/>
      <c r="D3" s="121"/>
      <c r="E3" s="121"/>
      <c r="F3" s="121"/>
      <c r="G3" s="121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0" t="s">
        <v>27</v>
      </c>
      <c r="W3" s="120"/>
    </row>
    <row r="4" ht="26.25" customHeight="true" spans="1:23">
      <c r="A4" s="122" t="s">
        <v>245</v>
      </c>
      <c r="B4" s="122" t="s">
        <v>160</v>
      </c>
      <c r="C4" s="122" t="s">
        <v>161</v>
      </c>
      <c r="D4" s="122" t="s">
        <v>246</v>
      </c>
      <c r="E4" s="122" t="s">
        <v>162</v>
      </c>
      <c r="F4" s="122" t="s">
        <v>163</v>
      </c>
      <c r="G4" s="122" t="s">
        <v>247</v>
      </c>
      <c r="H4" s="122" t="s">
        <v>248</v>
      </c>
      <c r="I4" s="122" t="s">
        <v>30</v>
      </c>
      <c r="J4" s="122" t="s">
        <v>249</v>
      </c>
      <c r="K4" s="122"/>
      <c r="L4" s="122"/>
      <c r="M4" s="122"/>
      <c r="N4" s="122" t="s">
        <v>172</v>
      </c>
      <c r="O4" s="122"/>
      <c r="P4" s="122"/>
      <c r="Q4" s="122" t="s">
        <v>37</v>
      </c>
      <c r="R4" s="122" t="s">
        <v>51</v>
      </c>
      <c r="S4" s="122"/>
      <c r="T4" s="122"/>
      <c r="U4" s="122"/>
      <c r="V4" s="122"/>
      <c r="W4" s="122"/>
    </row>
    <row r="5" ht="26.25" customHeight="true" spans="1:23">
      <c r="A5" s="122"/>
      <c r="B5" s="122"/>
      <c r="C5" s="122"/>
      <c r="D5" s="122"/>
      <c r="E5" s="122"/>
      <c r="F5" s="122"/>
      <c r="G5" s="122"/>
      <c r="H5" s="122"/>
      <c r="I5" s="122"/>
      <c r="J5" s="122" t="s">
        <v>34</v>
      </c>
      <c r="K5" s="122"/>
      <c r="L5" s="122" t="s">
        <v>35</v>
      </c>
      <c r="M5" s="122" t="s">
        <v>36</v>
      </c>
      <c r="N5" s="122" t="s">
        <v>34</v>
      </c>
      <c r="O5" s="122" t="s">
        <v>35</v>
      </c>
      <c r="P5" s="122" t="s">
        <v>36</v>
      </c>
      <c r="Q5" s="122"/>
      <c r="R5" s="122" t="s">
        <v>33</v>
      </c>
      <c r="S5" s="122" t="s">
        <v>40</v>
      </c>
      <c r="T5" s="122" t="s">
        <v>41</v>
      </c>
      <c r="U5" s="122" t="s">
        <v>42</v>
      </c>
      <c r="V5" s="122" t="s">
        <v>43</v>
      </c>
      <c r="W5" s="122" t="s">
        <v>44</v>
      </c>
    </row>
    <row r="6" ht="26.25" customHeight="true" spans="1:23">
      <c r="A6" s="122"/>
      <c r="B6" s="122"/>
      <c r="C6" s="122"/>
      <c r="D6" s="122"/>
      <c r="E6" s="122"/>
      <c r="F6" s="122"/>
      <c r="G6" s="122"/>
      <c r="H6" s="122"/>
      <c r="I6" s="122"/>
      <c r="J6" s="122" t="s">
        <v>33</v>
      </c>
      <c r="K6" s="122" t="s">
        <v>250</v>
      </c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</row>
    <row r="7" ht="18.75" customHeight="true" spans="1:23">
      <c r="A7" s="122" t="s">
        <v>59</v>
      </c>
      <c r="B7" s="122" t="s">
        <v>60</v>
      </c>
      <c r="C7" s="122" t="s">
        <v>61</v>
      </c>
      <c r="D7" s="122" t="s">
        <v>62</v>
      </c>
      <c r="E7" s="122" t="s">
        <v>63</v>
      </c>
      <c r="F7" s="122" t="s">
        <v>64</v>
      </c>
      <c r="G7" s="122" t="s">
        <v>65</v>
      </c>
      <c r="H7" s="122" t="s">
        <v>66</v>
      </c>
      <c r="I7" s="122" t="s">
        <v>67</v>
      </c>
      <c r="J7" s="122" t="s">
        <v>68</v>
      </c>
      <c r="K7" s="122" t="s">
        <v>69</v>
      </c>
      <c r="L7" s="122" t="s">
        <v>70</v>
      </c>
      <c r="M7" s="122" t="s">
        <v>71</v>
      </c>
      <c r="N7" s="122" t="s">
        <v>72</v>
      </c>
      <c r="O7" s="122" t="s">
        <v>73</v>
      </c>
      <c r="P7" s="122" t="s">
        <v>174</v>
      </c>
      <c r="Q7" s="122" t="s">
        <v>175</v>
      </c>
      <c r="R7" s="122" t="s">
        <v>176</v>
      </c>
      <c r="S7" s="122" t="s">
        <v>177</v>
      </c>
      <c r="T7" s="122" t="s">
        <v>178</v>
      </c>
      <c r="U7" s="122" t="s">
        <v>179</v>
      </c>
      <c r="V7" s="122" t="s">
        <v>180</v>
      </c>
      <c r="W7" s="122" t="s">
        <v>181</v>
      </c>
    </row>
    <row r="8" ht="42" customHeight="true" spans="1:23">
      <c r="A8" s="123"/>
      <c r="B8" s="123"/>
      <c r="C8" s="123" t="s">
        <v>251</v>
      </c>
      <c r="D8" s="123"/>
      <c r="E8" s="123"/>
      <c r="F8" s="123"/>
      <c r="G8" s="123"/>
      <c r="H8" s="123"/>
      <c r="I8" s="126">
        <v>814500</v>
      </c>
      <c r="J8" s="126">
        <v>814500</v>
      </c>
      <c r="K8" s="126">
        <v>814500</v>
      </c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</row>
    <row r="9" ht="42" customHeight="true" outlineLevel="1" spans="1:23">
      <c r="A9" s="123" t="s">
        <v>252</v>
      </c>
      <c r="B9" s="123" t="s">
        <v>253</v>
      </c>
      <c r="C9" s="123" t="s">
        <v>251</v>
      </c>
      <c r="D9" s="123" t="s">
        <v>46</v>
      </c>
      <c r="E9" s="123" t="s">
        <v>103</v>
      </c>
      <c r="F9" s="123" t="s">
        <v>104</v>
      </c>
      <c r="G9" s="123" t="s">
        <v>237</v>
      </c>
      <c r="H9" s="123" t="s">
        <v>238</v>
      </c>
      <c r="I9" s="126">
        <v>814500</v>
      </c>
      <c r="J9" s="126">
        <v>814500</v>
      </c>
      <c r="K9" s="126">
        <v>814500</v>
      </c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</row>
    <row r="10" ht="42" customHeight="true" spans="1:23">
      <c r="A10" s="123"/>
      <c r="B10" s="123"/>
      <c r="C10" s="123" t="s">
        <v>254</v>
      </c>
      <c r="D10" s="123"/>
      <c r="E10" s="123"/>
      <c r="F10" s="123"/>
      <c r="G10" s="123"/>
      <c r="H10" s="123"/>
      <c r="I10" s="126">
        <v>2730000</v>
      </c>
      <c r="J10" s="126">
        <v>2730000</v>
      </c>
      <c r="K10" s="126">
        <v>2730000</v>
      </c>
      <c r="L10" s="126"/>
      <c r="M10" s="126"/>
      <c r="N10" s="123"/>
      <c r="O10" s="123"/>
      <c r="P10" s="123"/>
      <c r="Q10" s="126"/>
      <c r="R10" s="126"/>
      <c r="S10" s="126"/>
      <c r="T10" s="126"/>
      <c r="U10" s="126"/>
      <c r="V10" s="126"/>
      <c r="W10" s="126"/>
    </row>
    <row r="11" ht="42" customHeight="true" outlineLevel="1" spans="1:23">
      <c r="A11" s="123" t="s">
        <v>252</v>
      </c>
      <c r="B11" s="123" t="s">
        <v>255</v>
      </c>
      <c r="C11" s="123" t="s">
        <v>254</v>
      </c>
      <c r="D11" s="123" t="s">
        <v>46</v>
      </c>
      <c r="E11" s="123" t="s">
        <v>103</v>
      </c>
      <c r="F11" s="123" t="s">
        <v>104</v>
      </c>
      <c r="G11" s="123" t="s">
        <v>208</v>
      </c>
      <c r="H11" s="123" t="s">
        <v>209</v>
      </c>
      <c r="I11" s="126">
        <v>180000</v>
      </c>
      <c r="J11" s="126">
        <v>180000</v>
      </c>
      <c r="K11" s="126">
        <v>180000</v>
      </c>
      <c r="L11" s="126"/>
      <c r="M11" s="126"/>
      <c r="N11" s="123"/>
      <c r="O11" s="123"/>
      <c r="P11" s="123"/>
      <c r="Q11" s="126"/>
      <c r="R11" s="126"/>
      <c r="S11" s="126"/>
      <c r="T11" s="126"/>
      <c r="U11" s="126"/>
      <c r="V11" s="126"/>
      <c r="W11" s="126"/>
    </row>
    <row r="12" ht="42" customHeight="true" outlineLevel="1" spans="1:23">
      <c r="A12" s="123" t="s">
        <v>252</v>
      </c>
      <c r="B12" s="123" t="s">
        <v>255</v>
      </c>
      <c r="C12" s="123" t="s">
        <v>254</v>
      </c>
      <c r="D12" s="123" t="s">
        <v>46</v>
      </c>
      <c r="E12" s="123" t="s">
        <v>103</v>
      </c>
      <c r="F12" s="123" t="s">
        <v>104</v>
      </c>
      <c r="G12" s="123" t="s">
        <v>256</v>
      </c>
      <c r="H12" s="123" t="s">
        <v>257</v>
      </c>
      <c r="I12" s="126">
        <v>210000</v>
      </c>
      <c r="J12" s="126">
        <v>210000</v>
      </c>
      <c r="K12" s="126">
        <v>210000</v>
      </c>
      <c r="L12" s="126"/>
      <c r="M12" s="126"/>
      <c r="N12" s="123"/>
      <c r="O12" s="123"/>
      <c r="P12" s="123"/>
      <c r="Q12" s="126"/>
      <c r="R12" s="126"/>
      <c r="S12" s="126"/>
      <c r="T12" s="126"/>
      <c r="U12" s="126"/>
      <c r="V12" s="126"/>
      <c r="W12" s="126"/>
    </row>
    <row r="13" ht="42" customHeight="true" outlineLevel="1" spans="1:23">
      <c r="A13" s="123" t="s">
        <v>252</v>
      </c>
      <c r="B13" s="123" t="s">
        <v>255</v>
      </c>
      <c r="C13" s="123" t="s">
        <v>254</v>
      </c>
      <c r="D13" s="123" t="s">
        <v>46</v>
      </c>
      <c r="E13" s="123" t="s">
        <v>103</v>
      </c>
      <c r="F13" s="123" t="s">
        <v>104</v>
      </c>
      <c r="G13" s="123" t="s">
        <v>237</v>
      </c>
      <c r="H13" s="123" t="s">
        <v>238</v>
      </c>
      <c r="I13" s="126">
        <v>320000</v>
      </c>
      <c r="J13" s="126">
        <v>320000</v>
      </c>
      <c r="K13" s="126">
        <v>320000</v>
      </c>
      <c r="L13" s="126"/>
      <c r="M13" s="126"/>
      <c r="N13" s="123"/>
      <c r="O13" s="123"/>
      <c r="P13" s="123"/>
      <c r="Q13" s="126"/>
      <c r="R13" s="126"/>
      <c r="S13" s="126"/>
      <c r="T13" s="126"/>
      <c r="U13" s="126"/>
      <c r="V13" s="126"/>
      <c r="W13" s="126"/>
    </row>
    <row r="14" ht="42" customHeight="true" outlineLevel="1" spans="1:23">
      <c r="A14" s="123" t="s">
        <v>252</v>
      </c>
      <c r="B14" s="123" t="s">
        <v>255</v>
      </c>
      <c r="C14" s="123" t="s">
        <v>254</v>
      </c>
      <c r="D14" s="123" t="s">
        <v>46</v>
      </c>
      <c r="E14" s="123" t="s">
        <v>103</v>
      </c>
      <c r="F14" s="123" t="s">
        <v>104</v>
      </c>
      <c r="G14" s="123" t="s">
        <v>258</v>
      </c>
      <c r="H14" s="123" t="s">
        <v>259</v>
      </c>
      <c r="I14" s="126">
        <v>570000</v>
      </c>
      <c r="J14" s="126">
        <v>570000</v>
      </c>
      <c r="K14" s="126">
        <v>570000</v>
      </c>
      <c r="L14" s="126"/>
      <c r="M14" s="126"/>
      <c r="N14" s="123"/>
      <c r="O14" s="123"/>
      <c r="P14" s="123"/>
      <c r="Q14" s="126"/>
      <c r="R14" s="126"/>
      <c r="S14" s="126"/>
      <c r="T14" s="126"/>
      <c r="U14" s="126"/>
      <c r="V14" s="126"/>
      <c r="W14" s="126"/>
    </row>
    <row r="15" ht="42" customHeight="true" outlineLevel="1" spans="1:23">
      <c r="A15" s="123" t="s">
        <v>252</v>
      </c>
      <c r="B15" s="123" t="s">
        <v>255</v>
      </c>
      <c r="C15" s="123" t="s">
        <v>254</v>
      </c>
      <c r="D15" s="123" t="s">
        <v>46</v>
      </c>
      <c r="E15" s="123" t="s">
        <v>103</v>
      </c>
      <c r="F15" s="123" t="s">
        <v>104</v>
      </c>
      <c r="G15" s="123" t="s">
        <v>239</v>
      </c>
      <c r="H15" s="123" t="s">
        <v>240</v>
      </c>
      <c r="I15" s="126">
        <v>30000</v>
      </c>
      <c r="J15" s="126">
        <v>30000</v>
      </c>
      <c r="K15" s="126">
        <v>30000</v>
      </c>
      <c r="L15" s="126"/>
      <c r="M15" s="126"/>
      <c r="N15" s="123"/>
      <c r="O15" s="123"/>
      <c r="P15" s="123"/>
      <c r="Q15" s="126"/>
      <c r="R15" s="126"/>
      <c r="S15" s="126"/>
      <c r="T15" s="126"/>
      <c r="U15" s="126"/>
      <c r="V15" s="126"/>
      <c r="W15" s="126"/>
    </row>
    <row r="16" ht="42" customHeight="true" outlineLevel="1" spans="1:23">
      <c r="A16" s="123" t="s">
        <v>252</v>
      </c>
      <c r="B16" s="123" t="s">
        <v>255</v>
      </c>
      <c r="C16" s="123" t="s">
        <v>254</v>
      </c>
      <c r="D16" s="123" t="s">
        <v>46</v>
      </c>
      <c r="E16" s="123" t="s">
        <v>103</v>
      </c>
      <c r="F16" s="123" t="s">
        <v>104</v>
      </c>
      <c r="G16" s="123" t="s">
        <v>260</v>
      </c>
      <c r="H16" s="123" t="s">
        <v>261</v>
      </c>
      <c r="I16" s="126">
        <v>650000</v>
      </c>
      <c r="J16" s="126">
        <v>650000</v>
      </c>
      <c r="K16" s="126">
        <v>650000</v>
      </c>
      <c r="L16" s="126"/>
      <c r="M16" s="126"/>
      <c r="N16" s="123"/>
      <c r="O16" s="123"/>
      <c r="P16" s="123"/>
      <c r="Q16" s="126"/>
      <c r="R16" s="126"/>
      <c r="S16" s="126"/>
      <c r="T16" s="126"/>
      <c r="U16" s="126"/>
      <c r="V16" s="126"/>
      <c r="W16" s="126"/>
    </row>
    <row r="17" ht="42" customHeight="true" outlineLevel="1" spans="1:23">
      <c r="A17" s="123" t="s">
        <v>252</v>
      </c>
      <c r="B17" s="123" t="s">
        <v>255</v>
      </c>
      <c r="C17" s="123" t="s">
        <v>254</v>
      </c>
      <c r="D17" s="123" t="s">
        <v>46</v>
      </c>
      <c r="E17" s="123" t="s">
        <v>103</v>
      </c>
      <c r="F17" s="123" t="s">
        <v>104</v>
      </c>
      <c r="G17" s="123" t="s">
        <v>226</v>
      </c>
      <c r="H17" s="123" t="s">
        <v>227</v>
      </c>
      <c r="I17" s="126">
        <v>20000</v>
      </c>
      <c r="J17" s="126">
        <v>20000</v>
      </c>
      <c r="K17" s="126">
        <v>20000</v>
      </c>
      <c r="L17" s="126"/>
      <c r="M17" s="126"/>
      <c r="N17" s="123"/>
      <c r="O17" s="123"/>
      <c r="P17" s="123"/>
      <c r="Q17" s="126"/>
      <c r="R17" s="126"/>
      <c r="S17" s="126"/>
      <c r="T17" s="126"/>
      <c r="U17" s="126"/>
      <c r="V17" s="126"/>
      <c r="W17" s="126"/>
    </row>
    <row r="18" ht="42" customHeight="true" outlineLevel="1" spans="1:23">
      <c r="A18" s="123" t="s">
        <v>252</v>
      </c>
      <c r="B18" s="123" t="s">
        <v>255</v>
      </c>
      <c r="C18" s="123" t="s">
        <v>254</v>
      </c>
      <c r="D18" s="123" t="s">
        <v>46</v>
      </c>
      <c r="E18" s="123" t="s">
        <v>103</v>
      </c>
      <c r="F18" s="123" t="s">
        <v>104</v>
      </c>
      <c r="G18" s="123" t="s">
        <v>262</v>
      </c>
      <c r="H18" s="123" t="s">
        <v>263</v>
      </c>
      <c r="I18" s="126">
        <v>50000</v>
      </c>
      <c r="J18" s="126">
        <v>50000</v>
      </c>
      <c r="K18" s="126">
        <v>50000</v>
      </c>
      <c r="L18" s="126"/>
      <c r="M18" s="126"/>
      <c r="N18" s="123"/>
      <c r="O18" s="123"/>
      <c r="P18" s="123"/>
      <c r="Q18" s="126"/>
      <c r="R18" s="126"/>
      <c r="S18" s="126"/>
      <c r="T18" s="126"/>
      <c r="U18" s="126"/>
      <c r="V18" s="126"/>
      <c r="W18" s="126"/>
    </row>
    <row r="19" ht="42" customHeight="true" outlineLevel="1" spans="1:23">
      <c r="A19" s="123" t="s">
        <v>252</v>
      </c>
      <c r="B19" s="123" t="s">
        <v>255</v>
      </c>
      <c r="C19" s="123" t="s">
        <v>254</v>
      </c>
      <c r="D19" s="123" t="s">
        <v>46</v>
      </c>
      <c r="E19" s="123" t="s">
        <v>103</v>
      </c>
      <c r="F19" s="123" t="s">
        <v>104</v>
      </c>
      <c r="G19" s="123" t="s">
        <v>264</v>
      </c>
      <c r="H19" s="123" t="s">
        <v>265</v>
      </c>
      <c r="I19" s="126">
        <v>60000</v>
      </c>
      <c r="J19" s="126">
        <v>60000</v>
      </c>
      <c r="K19" s="126">
        <v>60000</v>
      </c>
      <c r="L19" s="126"/>
      <c r="M19" s="126"/>
      <c r="N19" s="123"/>
      <c r="O19" s="123"/>
      <c r="P19" s="123"/>
      <c r="Q19" s="126"/>
      <c r="R19" s="126"/>
      <c r="S19" s="126"/>
      <c r="T19" s="126"/>
      <c r="U19" s="126"/>
      <c r="V19" s="126"/>
      <c r="W19" s="126"/>
    </row>
    <row r="20" ht="42" customHeight="true" outlineLevel="1" spans="1:23">
      <c r="A20" s="123" t="s">
        <v>252</v>
      </c>
      <c r="B20" s="123" t="s">
        <v>255</v>
      </c>
      <c r="C20" s="123" t="s">
        <v>254</v>
      </c>
      <c r="D20" s="123" t="s">
        <v>46</v>
      </c>
      <c r="E20" s="123" t="s">
        <v>103</v>
      </c>
      <c r="F20" s="123" t="s">
        <v>104</v>
      </c>
      <c r="G20" s="123" t="s">
        <v>266</v>
      </c>
      <c r="H20" s="123" t="s">
        <v>267</v>
      </c>
      <c r="I20" s="126">
        <v>200000</v>
      </c>
      <c r="J20" s="126">
        <v>200000</v>
      </c>
      <c r="K20" s="126">
        <v>200000</v>
      </c>
      <c r="L20" s="126"/>
      <c r="M20" s="126"/>
      <c r="N20" s="123"/>
      <c r="O20" s="123"/>
      <c r="P20" s="123"/>
      <c r="Q20" s="126"/>
      <c r="R20" s="126"/>
      <c r="S20" s="126"/>
      <c r="T20" s="126"/>
      <c r="U20" s="126"/>
      <c r="V20" s="126"/>
      <c r="W20" s="126"/>
    </row>
    <row r="21" ht="42" customHeight="true" outlineLevel="1" spans="1:23">
      <c r="A21" s="123" t="s">
        <v>252</v>
      </c>
      <c r="B21" s="123" t="s">
        <v>255</v>
      </c>
      <c r="C21" s="123" t="s">
        <v>254</v>
      </c>
      <c r="D21" s="123" t="s">
        <v>46</v>
      </c>
      <c r="E21" s="123" t="s">
        <v>103</v>
      </c>
      <c r="F21" s="123" t="s">
        <v>104</v>
      </c>
      <c r="G21" s="123" t="s">
        <v>268</v>
      </c>
      <c r="H21" s="123" t="s">
        <v>269</v>
      </c>
      <c r="I21" s="126">
        <v>440000</v>
      </c>
      <c r="J21" s="126">
        <v>440000</v>
      </c>
      <c r="K21" s="126">
        <v>440000</v>
      </c>
      <c r="L21" s="126"/>
      <c r="M21" s="126"/>
      <c r="N21" s="123"/>
      <c r="O21" s="123"/>
      <c r="P21" s="123"/>
      <c r="Q21" s="126"/>
      <c r="R21" s="126"/>
      <c r="S21" s="126"/>
      <c r="T21" s="126"/>
      <c r="U21" s="126"/>
      <c r="V21" s="126"/>
      <c r="W21" s="126"/>
    </row>
    <row r="22" ht="30" customHeight="true" spans="1:23">
      <c r="A22" s="124" t="s">
        <v>30</v>
      </c>
      <c r="B22" s="124"/>
      <c r="C22" s="124"/>
      <c r="D22" s="124"/>
      <c r="E22" s="124"/>
      <c r="F22" s="124"/>
      <c r="G22" s="124"/>
      <c r="H22" s="124"/>
      <c r="I22" s="126">
        <v>3544500</v>
      </c>
      <c r="J22" s="126">
        <v>3544500</v>
      </c>
      <c r="K22" s="126">
        <v>3544500</v>
      </c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</row>
  </sheetData>
  <mergeCells count="30">
    <mergeCell ref="A1:W1"/>
    <mergeCell ref="A2:W2"/>
    <mergeCell ref="A3:G3"/>
    <mergeCell ref="V3:W3"/>
    <mergeCell ref="J4:M4"/>
    <mergeCell ref="N4:P4"/>
    <mergeCell ref="R4:W4"/>
    <mergeCell ref="J5:K5"/>
    <mergeCell ref="A22:H22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" footer="0.5"/>
  <pageSetup paperSize="9" scale="69" fitToHeight="0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J27"/>
  <sheetViews>
    <sheetView showZeros="0" workbookViewId="0">
      <selection activeCell="L9" sqref="L9"/>
    </sheetView>
  </sheetViews>
  <sheetFormatPr defaultColWidth="10.2866666666667" defaultRowHeight="15" customHeight="true"/>
  <cols>
    <col min="1" max="1" width="11.5733333333333" customWidth="true"/>
    <col min="2" max="4" width="14.2866666666667" customWidth="true"/>
    <col min="5" max="5" width="25.14" customWidth="true"/>
    <col min="6" max="9" width="14.2866666666667" customWidth="true"/>
    <col min="10" max="10" width="39.4266666666667" customWidth="true"/>
  </cols>
  <sheetData>
    <row r="1" ht="18.75" customHeight="true" spans="1:10">
      <c r="A1" s="115"/>
      <c r="B1" s="115"/>
      <c r="C1" s="115"/>
      <c r="D1" s="115"/>
      <c r="E1" s="115"/>
      <c r="F1" s="115"/>
      <c r="G1" s="115"/>
      <c r="H1" s="115"/>
      <c r="I1" s="115"/>
      <c r="J1" s="119" t="s">
        <v>270</v>
      </c>
    </row>
    <row r="2" ht="34.5" customHeight="true" spans="1:10">
      <c r="A2" s="116" t="s">
        <v>271</v>
      </c>
      <c r="B2" s="116"/>
      <c r="C2" s="116"/>
      <c r="D2" s="116"/>
      <c r="E2" s="116"/>
      <c r="F2" s="116"/>
      <c r="G2" s="116"/>
      <c r="H2" s="116"/>
      <c r="I2" s="116"/>
      <c r="J2" s="116"/>
    </row>
    <row r="3" ht="18.75" customHeight="true" spans="1:10">
      <c r="A3" s="115" t="str">
        <f>"单位名称："&amp;"德宏州住房公积金管理中心"</f>
        <v>单位名称：德宏州住房公积金管理中心</v>
      </c>
      <c r="B3" s="115"/>
      <c r="C3" s="115"/>
      <c r="D3" s="115"/>
      <c r="E3" s="115"/>
      <c r="F3" s="115"/>
      <c r="G3" s="115"/>
      <c r="H3" s="115"/>
      <c r="I3" s="115"/>
      <c r="J3" s="115"/>
    </row>
    <row r="4" ht="22.5" customHeight="true" spans="1:10">
      <c r="A4" s="117" t="s">
        <v>272</v>
      </c>
      <c r="B4" s="117" t="s">
        <v>273</v>
      </c>
      <c r="C4" s="117" t="s">
        <v>274</v>
      </c>
      <c r="D4" s="117" t="s">
        <v>275</v>
      </c>
      <c r="E4" s="117" t="s">
        <v>276</v>
      </c>
      <c r="F4" s="117" t="s">
        <v>277</v>
      </c>
      <c r="G4" s="117" t="s">
        <v>278</v>
      </c>
      <c r="H4" s="117" t="s">
        <v>279</v>
      </c>
      <c r="I4" s="117" t="s">
        <v>280</v>
      </c>
      <c r="J4" s="117" t="s">
        <v>281</v>
      </c>
    </row>
    <row r="5" ht="22.5" customHeight="true" spans="1:10">
      <c r="A5" s="117" t="s">
        <v>59</v>
      </c>
      <c r="B5" s="117" t="s">
        <v>60</v>
      </c>
      <c r="C5" s="117" t="s">
        <v>61</v>
      </c>
      <c r="D5" s="117" t="s">
        <v>62</v>
      </c>
      <c r="E5" s="117" t="s">
        <v>63</v>
      </c>
      <c r="F5" s="117" t="s">
        <v>64</v>
      </c>
      <c r="G5" s="117" t="s">
        <v>65</v>
      </c>
      <c r="H5" s="117" t="s">
        <v>66</v>
      </c>
      <c r="I5" s="117" t="s">
        <v>67</v>
      </c>
      <c r="J5" s="117" t="s">
        <v>68</v>
      </c>
    </row>
    <row r="6" ht="24" customHeight="true" spans="1:10">
      <c r="A6" s="117" t="s">
        <v>46</v>
      </c>
      <c r="B6" s="117"/>
      <c r="C6" s="117"/>
      <c r="D6" s="117"/>
      <c r="E6" s="117"/>
      <c r="F6" s="117"/>
      <c r="G6" s="117"/>
      <c r="H6" s="117"/>
      <c r="I6" s="117"/>
      <c r="J6" s="117"/>
    </row>
    <row r="7" ht="24" customHeight="true" outlineLevel="1" spans="1:10">
      <c r="A7" s="118" t="s">
        <v>251</v>
      </c>
      <c r="B7" s="118" t="s">
        <v>282</v>
      </c>
      <c r="C7" s="118" t="s">
        <v>283</v>
      </c>
      <c r="D7" s="118" t="s">
        <v>284</v>
      </c>
      <c r="E7" s="118" t="s">
        <v>285</v>
      </c>
      <c r="F7" s="118" t="s">
        <v>286</v>
      </c>
      <c r="G7" s="117" t="s">
        <v>59</v>
      </c>
      <c r="H7" s="117" t="s">
        <v>287</v>
      </c>
      <c r="I7" s="117" t="s">
        <v>288</v>
      </c>
      <c r="J7" s="118" t="s">
        <v>289</v>
      </c>
    </row>
    <row r="8" ht="24" customHeight="true" outlineLevel="1" spans="1:10">
      <c r="A8" s="118" t="s">
        <v>251</v>
      </c>
      <c r="B8" s="118" t="s">
        <v>282</v>
      </c>
      <c r="C8" s="118" t="s">
        <v>283</v>
      </c>
      <c r="D8" s="118" t="s">
        <v>290</v>
      </c>
      <c r="E8" s="118" t="s">
        <v>291</v>
      </c>
      <c r="F8" s="118" t="s">
        <v>292</v>
      </c>
      <c r="G8" s="117" t="s">
        <v>293</v>
      </c>
      <c r="H8" s="117" t="s">
        <v>294</v>
      </c>
      <c r="I8" s="117" t="s">
        <v>288</v>
      </c>
      <c r="J8" s="118" t="s">
        <v>295</v>
      </c>
    </row>
    <row r="9" ht="24" customHeight="true" outlineLevel="1" spans="1:10">
      <c r="A9" s="118" t="s">
        <v>251</v>
      </c>
      <c r="B9" s="118" t="s">
        <v>282</v>
      </c>
      <c r="C9" s="118" t="s">
        <v>283</v>
      </c>
      <c r="D9" s="118" t="s">
        <v>290</v>
      </c>
      <c r="E9" s="118" t="s">
        <v>296</v>
      </c>
      <c r="F9" s="118" t="s">
        <v>292</v>
      </c>
      <c r="G9" s="117" t="s">
        <v>293</v>
      </c>
      <c r="H9" s="117" t="s">
        <v>294</v>
      </c>
      <c r="I9" s="117" t="s">
        <v>288</v>
      </c>
      <c r="J9" s="118" t="s">
        <v>297</v>
      </c>
    </row>
    <row r="10" ht="24" customHeight="true" outlineLevel="1" spans="1:10">
      <c r="A10" s="118" t="s">
        <v>251</v>
      </c>
      <c r="B10" s="118" t="s">
        <v>282</v>
      </c>
      <c r="C10" s="118" t="s">
        <v>298</v>
      </c>
      <c r="D10" s="118" t="s">
        <v>299</v>
      </c>
      <c r="E10" s="118" t="s">
        <v>300</v>
      </c>
      <c r="F10" s="118" t="s">
        <v>301</v>
      </c>
      <c r="G10" s="117" t="s">
        <v>291</v>
      </c>
      <c r="H10" s="117" t="s">
        <v>302</v>
      </c>
      <c r="I10" s="117" t="s">
        <v>288</v>
      </c>
      <c r="J10" s="118" t="s">
        <v>303</v>
      </c>
    </row>
    <row r="11" ht="24" customHeight="true" outlineLevel="1" spans="1:10">
      <c r="A11" s="118" t="s">
        <v>251</v>
      </c>
      <c r="B11" s="118" t="s">
        <v>282</v>
      </c>
      <c r="C11" s="118" t="s">
        <v>304</v>
      </c>
      <c r="D11" s="118" t="s">
        <v>305</v>
      </c>
      <c r="E11" s="118" t="s">
        <v>306</v>
      </c>
      <c r="F11" s="118" t="s">
        <v>301</v>
      </c>
      <c r="G11" s="117" t="s">
        <v>307</v>
      </c>
      <c r="H11" s="117" t="s">
        <v>294</v>
      </c>
      <c r="I11" s="117" t="s">
        <v>288</v>
      </c>
      <c r="J11" s="118" t="s">
        <v>308</v>
      </c>
    </row>
    <row r="12" ht="23" customHeight="true" outlineLevel="1" spans="1:10">
      <c r="A12" s="118" t="s">
        <v>254</v>
      </c>
      <c r="B12" s="118" t="s">
        <v>309</v>
      </c>
      <c r="C12" s="118" t="s">
        <v>283</v>
      </c>
      <c r="D12" s="118" t="s">
        <v>284</v>
      </c>
      <c r="E12" s="118" t="s">
        <v>310</v>
      </c>
      <c r="F12" s="118" t="s">
        <v>301</v>
      </c>
      <c r="G12" s="117" t="s">
        <v>73</v>
      </c>
      <c r="H12" s="117" t="s">
        <v>311</v>
      </c>
      <c r="I12" s="117" t="s">
        <v>288</v>
      </c>
      <c r="J12" s="118" t="s">
        <v>312</v>
      </c>
    </row>
    <row r="13" ht="23" customHeight="true" outlineLevel="1" spans="1:10">
      <c r="A13" s="118" t="s">
        <v>254</v>
      </c>
      <c r="B13" s="118" t="s">
        <v>309</v>
      </c>
      <c r="C13" s="118" t="s">
        <v>283</v>
      </c>
      <c r="D13" s="118" t="s">
        <v>284</v>
      </c>
      <c r="E13" s="118" t="s">
        <v>313</v>
      </c>
      <c r="F13" s="118" t="s">
        <v>301</v>
      </c>
      <c r="G13" s="117" t="s">
        <v>71</v>
      </c>
      <c r="H13" s="117" t="s">
        <v>311</v>
      </c>
      <c r="I13" s="117" t="s">
        <v>288</v>
      </c>
      <c r="J13" s="118" t="s">
        <v>314</v>
      </c>
    </row>
    <row r="14" ht="23" customHeight="true" outlineLevel="1" spans="1:10">
      <c r="A14" s="118" t="s">
        <v>254</v>
      </c>
      <c r="B14" s="118" t="s">
        <v>309</v>
      </c>
      <c r="C14" s="118" t="s">
        <v>283</v>
      </c>
      <c r="D14" s="118" t="s">
        <v>284</v>
      </c>
      <c r="E14" s="118" t="s">
        <v>315</v>
      </c>
      <c r="F14" s="118" t="s">
        <v>301</v>
      </c>
      <c r="G14" s="117" t="s">
        <v>66</v>
      </c>
      <c r="H14" s="117" t="s">
        <v>311</v>
      </c>
      <c r="I14" s="117" t="s">
        <v>288</v>
      </c>
      <c r="J14" s="118" t="s">
        <v>316</v>
      </c>
    </row>
    <row r="15" ht="23" customHeight="true" outlineLevel="1" spans="1:10">
      <c r="A15" s="118" t="s">
        <v>254</v>
      </c>
      <c r="B15" s="118" t="s">
        <v>309</v>
      </c>
      <c r="C15" s="118" t="s">
        <v>283</v>
      </c>
      <c r="D15" s="118" t="s">
        <v>317</v>
      </c>
      <c r="E15" s="118" t="s">
        <v>318</v>
      </c>
      <c r="F15" s="118" t="s">
        <v>301</v>
      </c>
      <c r="G15" s="117" t="s">
        <v>307</v>
      </c>
      <c r="H15" s="117" t="s">
        <v>294</v>
      </c>
      <c r="I15" s="117" t="s">
        <v>288</v>
      </c>
      <c r="J15" s="118" t="s">
        <v>319</v>
      </c>
    </row>
    <row r="16" ht="23" customHeight="true" outlineLevel="1" spans="1:10">
      <c r="A16" s="118" t="s">
        <v>254</v>
      </c>
      <c r="B16" s="118" t="s">
        <v>309</v>
      </c>
      <c r="C16" s="118" t="s">
        <v>283</v>
      </c>
      <c r="D16" s="118" t="s">
        <v>317</v>
      </c>
      <c r="E16" s="118" t="s">
        <v>320</v>
      </c>
      <c r="F16" s="118" t="s">
        <v>301</v>
      </c>
      <c r="G16" s="117" t="s">
        <v>321</v>
      </c>
      <c r="H16" s="117" t="s">
        <v>294</v>
      </c>
      <c r="I16" s="117" t="s">
        <v>288</v>
      </c>
      <c r="J16" s="118" t="s">
        <v>322</v>
      </c>
    </row>
    <row r="17" ht="23" customHeight="true" outlineLevel="1" spans="1:10">
      <c r="A17" s="118" t="s">
        <v>254</v>
      </c>
      <c r="B17" s="118" t="s">
        <v>309</v>
      </c>
      <c r="C17" s="118" t="s">
        <v>283</v>
      </c>
      <c r="D17" s="118" t="s">
        <v>317</v>
      </c>
      <c r="E17" s="118" t="s">
        <v>323</v>
      </c>
      <c r="F17" s="118" t="s">
        <v>301</v>
      </c>
      <c r="G17" s="117" t="s">
        <v>307</v>
      </c>
      <c r="H17" s="117" t="s">
        <v>294</v>
      </c>
      <c r="I17" s="117" t="s">
        <v>288</v>
      </c>
      <c r="J17" s="118" t="s">
        <v>324</v>
      </c>
    </row>
    <row r="18" ht="23" customHeight="true" outlineLevel="1" spans="1:10">
      <c r="A18" s="118" t="s">
        <v>254</v>
      </c>
      <c r="B18" s="118" t="s">
        <v>309</v>
      </c>
      <c r="C18" s="118" t="s">
        <v>283</v>
      </c>
      <c r="D18" s="118" t="s">
        <v>317</v>
      </c>
      <c r="E18" s="118" t="s">
        <v>325</v>
      </c>
      <c r="F18" s="118" t="s">
        <v>326</v>
      </c>
      <c r="G18" s="117" t="s">
        <v>327</v>
      </c>
      <c r="H18" s="117" t="s">
        <v>294</v>
      </c>
      <c r="I18" s="117" t="s">
        <v>288</v>
      </c>
      <c r="J18" s="118" t="s">
        <v>322</v>
      </c>
    </row>
    <row r="19" ht="23" customHeight="true" outlineLevel="1" spans="1:10">
      <c r="A19" s="118" t="s">
        <v>254</v>
      </c>
      <c r="B19" s="118" t="s">
        <v>309</v>
      </c>
      <c r="C19" s="118" t="s">
        <v>283</v>
      </c>
      <c r="D19" s="118" t="s">
        <v>290</v>
      </c>
      <c r="E19" s="118" t="s">
        <v>328</v>
      </c>
      <c r="F19" s="118" t="s">
        <v>292</v>
      </c>
      <c r="G19" s="117" t="s">
        <v>293</v>
      </c>
      <c r="H19" s="117" t="s">
        <v>294</v>
      </c>
      <c r="I19" s="117" t="s">
        <v>288</v>
      </c>
      <c r="J19" s="118" t="s">
        <v>329</v>
      </c>
    </row>
    <row r="20" ht="23" customHeight="true" outlineLevel="1" spans="1:10">
      <c r="A20" s="118" t="s">
        <v>254</v>
      </c>
      <c r="B20" s="118" t="s">
        <v>309</v>
      </c>
      <c r="C20" s="118" t="s">
        <v>283</v>
      </c>
      <c r="D20" s="118" t="s">
        <v>290</v>
      </c>
      <c r="E20" s="118" t="s">
        <v>330</v>
      </c>
      <c r="F20" s="118" t="s">
        <v>292</v>
      </c>
      <c r="G20" s="117" t="s">
        <v>293</v>
      </c>
      <c r="H20" s="117" t="s">
        <v>294</v>
      </c>
      <c r="I20" s="117" t="s">
        <v>288</v>
      </c>
      <c r="J20" s="118" t="s">
        <v>331</v>
      </c>
    </row>
    <row r="21" ht="23" customHeight="true" outlineLevel="1" spans="1:10">
      <c r="A21" s="118" t="s">
        <v>254</v>
      </c>
      <c r="B21" s="118" t="s">
        <v>309</v>
      </c>
      <c r="C21" s="118" t="s">
        <v>283</v>
      </c>
      <c r="D21" s="118" t="s">
        <v>290</v>
      </c>
      <c r="E21" s="118" t="s">
        <v>332</v>
      </c>
      <c r="F21" s="118" t="s">
        <v>292</v>
      </c>
      <c r="G21" s="117" t="s">
        <v>293</v>
      </c>
      <c r="H21" s="117" t="s">
        <v>294</v>
      </c>
      <c r="I21" s="117" t="s">
        <v>288</v>
      </c>
      <c r="J21" s="118" t="s">
        <v>333</v>
      </c>
    </row>
    <row r="22" ht="23" customHeight="true" outlineLevel="1" spans="1:10">
      <c r="A22" s="118" t="s">
        <v>254</v>
      </c>
      <c r="B22" s="118" t="s">
        <v>309</v>
      </c>
      <c r="C22" s="118" t="s">
        <v>298</v>
      </c>
      <c r="D22" s="118" t="s">
        <v>334</v>
      </c>
      <c r="E22" s="118" t="s">
        <v>335</v>
      </c>
      <c r="F22" s="118" t="s">
        <v>301</v>
      </c>
      <c r="G22" s="117" t="s">
        <v>336</v>
      </c>
      <c r="H22" s="117" t="s">
        <v>337</v>
      </c>
      <c r="I22" s="117" t="s">
        <v>288</v>
      </c>
      <c r="J22" s="118" t="s">
        <v>338</v>
      </c>
    </row>
    <row r="23" ht="23" customHeight="true" outlineLevel="1" spans="1:10">
      <c r="A23" s="118" t="s">
        <v>254</v>
      </c>
      <c r="B23" s="118" t="s">
        <v>309</v>
      </c>
      <c r="C23" s="118" t="s">
        <v>298</v>
      </c>
      <c r="D23" s="118" t="s">
        <v>334</v>
      </c>
      <c r="E23" s="118" t="s">
        <v>339</v>
      </c>
      <c r="F23" s="118" t="s">
        <v>301</v>
      </c>
      <c r="G23" s="117" t="s">
        <v>73</v>
      </c>
      <c r="H23" s="117" t="s">
        <v>311</v>
      </c>
      <c r="I23" s="117" t="s">
        <v>288</v>
      </c>
      <c r="J23" s="118" t="s">
        <v>340</v>
      </c>
    </row>
    <row r="24" ht="24" customHeight="true" outlineLevel="1" spans="1:10">
      <c r="A24" s="118" t="s">
        <v>254</v>
      </c>
      <c r="B24" s="118" t="s">
        <v>309</v>
      </c>
      <c r="C24" s="118" t="s">
        <v>298</v>
      </c>
      <c r="D24" s="118" t="s">
        <v>299</v>
      </c>
      <c r="E24" s="118" t="s">
        <v>341</v>
      </c>
      <c r="F24" s="118" t="s">
        <v>286</v>
      </c>
      <c r="G24" s="117" t="s">
        <v>342</v>
      </c>
      <c r="H24" s="117" t="s">
        <v>302</v>
      </c>
      <c r="I24" s="117" t="s">
        <v>343</v>
      </c>
      <c r="J24" s="118" t="s">
        <v>344</v>
      </c>
    </row>
    <row r="25" ht="24" customHeight="true" outlineLevel="1" spans="1:10">
      <c r="A25" s="118" t="s">
        <v>254</v>
      </c>
      <c r="B25" s="118" t="s">
        <v>309</v>
      </c>
      <c r="C25" s="118" t="s">
        <v>298</v>
      </c>
      <c r="D25" s="118" t="s">
        <v>345</v>
      </c>
      <c r="E25" s="118" t="s">
        <v>346</v>
      </c>
      <c r="F25" s="118" t="s">
        <v>301</v>
      </c>
      <c r="G25" s="117" t="s">
        <v>321</v>
      </c>
      <c r="H25" s="117" t="s">
        <v>294</v>
      </c>
      <c r="I25" s="117" t="s">
        <v>288</v>
      </c>
      <c r="J25" s="118" t="s">
        <v>347</v>
      </c>
    </row>
    <row r="26" ht="24" customHeight="true" outlineLevel="1" spans="1:10">
      <c r="A26" s="118" t="s">
        <v>254</v>
      </c>
      <c r="B26" s="118" t="s">
        <v>309</v>
      </c>
      <c r="C26" s="118" t="s">
        <v>304</v>
      </c>
      <c r="D26" s="118" t="s">
        <v>305</v>
      </c>
      <c r="E26" s="118" t="s">
        <v>348</v>
      </c>
      <c r="F26" s="118" t="s">
        <v>301</v>
      </c>
      <c r="G26" s="117" t="s">
        <v>321</v>
      </c>
      <c r="H26" s="117" t="s">
        <v>294</v>
      </c>
      <c r="I26" s="117" t="s">
        <v>288</v>
      </c>
      <c r="J26" s="118" t="s">
        <v>349</v>
      </c>
    </row>
    <row r="27" ht="24" customHeight="true" outlineLevel="1" spans="1:10">
      <c r="A27" s="118" t="s">
        <v>254</v>
      </c>
      <c r="B27" s="118" t="s">
        <v>309</v>
      </c>
      <c r="C27" s="118" t="s">
        <v>304</v>
      </c>
      <c r="D27" s="118" t="s">
        <v>305</v>
      </c>
      <c r="E27" s="118" t="s">
        <v>350</v>
      </c>
      <c r="F27" s="118" t="s">
        <v>301</v>
      </c>
      <c r="G27" s="117" t="s">
        <v>321</v>
      </c>
      <c r="H27" s="117" t="s">
        <v>294</v>
      </c>
      <c r="I27" s="117" t="s">
        <v>288</v>
      </c>
      <c r="J27" s="118" t="s">
        <v>351</v>
      </c>
    </row>
  </sheetData>
  <mergeCells count="6">
    <mergeCell ref="A2:J2"/>
    <mergeCell ref="A3:E3"/>
    <mergeCell ref="A7:A11"/>
    <mergeCell ref="A12:A27"/>
    <mergeCell ref="B7:B11"/>
    <mergeCell ref="B12:B27"/>
  </mergeCells>
  <pageMargins left="0.75" right="0.75" top="1" bottom="1" header="0.5" footer="0.5"/>
  <pageSetup paperSize="9" scale="73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F10"/>
  <sheetViews>
    <sheetView showZeros="0" workbookViewId="0">
      <selection activeCell="A10" sqref="A10"/>
    </sheetView>
  </sheetViews>
  <sheetFormatPr defaultColWidth="9.14" defaultRowHeight="14.25" customHeight="true" outlineLevelCol="5"/>
  <cols>
    <col min="1" max="6" width="24.34" customWidth="true"/>
  </cols>
  <sheetData>
    <row r="1" ht="12" customHeight="true" spans="1:6">
      <c r="A1" s="104">
        <v>1</v>
      </c>
      <c r="B1" s="105">
        <v>0</v>
      </c>
      <c r="C1" s="104">
        <v>1</v>
      </c>
      <c r="D1" s="81"/>
      <c r="E1" s="81"/>
      <c r="F1" s="103" t="s">
        <v>352</v>
      </c>
    </row>
    <row r="2" ht="26.25" customHeight="true" spans="1:6">
      <c r="A2" s="106" t="str">
        <f>"2025"&amp;"年部门政府性基金预算支出预算表"</f>
        <v>2025年部门政府性基金预算支出预算表</v>
      </c>
      <c r="B2" s="106" t="s">
        <v>353</v>
      </c>
      <c r="C2" s="107"/>
      <c r="D2" s="108"/>
      <c r="E2" s="108"/>
      <c r="F2" s="108"/>
    </row>
    <row r="3" ht="13.5" customHeight="true" spans="1:6">
      <c r="A3" s="109" t="str">
        <f>"单位名称："&amp;"德宏州住房公积金管理中心"</f>
        <v>单位名称：德宏州住房公积金管理中心</v>
      </c>
      <c r="B3" s="109" t="s">
        <v>354</v>
      </c>
      <c r="C3" s="110"/>
      <c r="D3" s="81"/>
      <c r="E3" s="81"/>
      <c r="F3" s="103" t="s">
        <v>1</v>
      </c>
    </row>
    <row r="4" ht="19.5" customHeight="true" spans="1:6">
      <c r="A4" s="58" t="s">
        <v>159</v>
      </c>
      <c r="B4" s="111" t="s">
        <v>48</v>
      </c>
      <c r="C4" s="58" t="s">
        <v>49</v>
      </c>
      <c r="D4" s="39" t="s">
        <v>355</v>
      </c>
      <c r="E4" s="39"/>
      <c r="F4" s="39"/>
    </row>
    <row r="5" ht="18.55" customHeight="true" spans="1:6">
      <c r="A5" s="58"/>
      <c r="B5" s="111"/>
      <c r="C5" s="58"/>
      <c r="D5" s="39" t="s">
        <v>30</v>
      </c>
      <c r="E5" s="39" t="s">
        <v>52</v>
      </c>
      <c r="F5" s="39" t="s">
        <v>53</v>
      </c>
    </row>
    <row r="6" ht="20.25" customHeight="true" spans="1:6">
      <c r="A6" s="58">
        <v>1</v>
      </c>
      <c r="B6" s="112" t="s">
        <v>60</v>
      </c>
      <c r="C6" s="112" t="s">
        <v>61</v>
      </c>
      <c r="D6" s="112" t="s">
        <v>62</v>
      </c>
      <c r="E6" s="112" t="s">
        <v>63</v>
      </c>
      <c r="F6" s="112" t="s">
        <v>64</v>
      </c>
    </row>
    <row r="7" ht="30" customHeight="true" spans="1:6">
      <c r="A7" s="32"/>
      <c r="B7" s="111"/>
      <c r="C7" s="32"/>
      <c r="D7" s="113"/>
      <c r="E7" s="114"/>
      <c r="F7" s="114"/>
    </row>
    <row r="8" ht="30" customHeight="true" spans="1:6">
      <c r="A8" s="15"/>
      <c r="B8" s="15"/>
      <c r="C8" s="15"/>
      <c r="D8" s="113"/>
      <c r="E8" s="114"/>
      <c r="F8" s="114"/>
    </row>
    <row r="9" ht="30" customHeight="true" spans="1:6">
      <c r="A9" s="13" t="s">
        <v>356</v>
      </c>
      <c r="B9" s="13" t="s">
        <v>356</v>
      </c>
      <c r="C9" s="13" t="s">
        <v>356</v>
      </c>
      <c r="D9" s="113"/>
      <c r="E9" s="114"/>
      <c r="F9" s="114"/>
    </row>
    <row r="10" customHeight="true" spans="1:1">
      <c r="A10" t="s">
        <v>357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ageMargins left="0.75" right="0.75" top="1" bottom="1" header="0.5" footer="0.5"/>
  <pageSetup paperSize="9" scale="89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Q17"/>
  <sheetViews>
    <sheetView showZeros="0" topLeftCell="A9" workbookViewId="0">
      <selection activeCell="N13" sqref="N13"/>
    </sheetView>
  </sheetViews>
  <sheetFormatPr defaultColWidth="9.14" defaultRowHeight="14.25" customHeight="true"/>
  <cols>
    <col min="1" max="1" width="18.5733333333333" customWidth="true"/>
    <col min="2" max="2" width="19" customWidth="true"/>
    <col min="3" max="3" width="13.2866666666667" customWidth="true"/>
    <col min="4" max="5" width="5" style="82" customWidth="true"/>
    <col min="6" max="6" width="11.2866666666667" customWidth="true"/>
    <col min="7" max="8" width="11.8466666666667" customWidth="true"/>
    <col min="9" max="9" width="10.2" customWidth="true"/>
    <col min="10" max="10" width="6.04666666666667" customWidth="true"/>
    <col min="11" max="11" width="9.77333333333333" customWidth="true"/>
    <col min="12" max="12" width="10.7733333333333" customWidth="true"/>
    <col min="13" max="15" width="10.7133333333333" customWidth="true"/>
    <col min="16" max="16" width="6.62666666666667" customWidth="true"/>
    <col min="17" max="17" width="11.42" customWidth="true"/>
  </cols>
  <sheetData>
    <row r="1" ht="13.5" customHeight="true" spans="1:17">
      <c r="A1" s="21"/>
      <c r="B1" s="21"/>
      <c r="C1" s="21"/>
      <c r="D1" s="83"/>
      <c r="E1" s="83"/>
      <c r="F1" s="21"/>
      <c r="G1" s="21"/>
      <c r="H1" s="21"/>
      <c r="I1" s="21"/>
      <c r="J1" s="21"/>
      <c r="K1" s="1"/>
      <c r="L1" s="1"/>
      <c r="M1" s="1"/>
      <c r="N1" s="1"/>
      <c r="O1" s="61"/>
      <c r="P1" s="61"/>
      <c r="Q1" s="49" t="s">
        <v>358</v>
      </c>
    </row>
    <row r="2" ht="27.75" customHeight="true" spans="1:17">
      <c r="A2" s="43" t="str">
        <f>"2025"&amp;"年部门政府采购预算表"</f>
        <v>2025年部门政府采购预算表</v>
      </c>
      <c r="B2" s="29"/>
      <c r="C2" s="29"/>
      <c r="D2" s="29"/>
      <c r="E2" s="29"/>
      <c r="F2" s="29"/>
      <c r="G2" s="29"/>
      <c r="H2" s="29"/>
      <c r="I2" s="29"/>
      <c r="J2" s="29"/>
      <c r="K2" s="56"/>
      <c r="L2" s="29"/>
      <c r="M2" s="29"/>
      <c r="N2" s="29"/>
      <c r="O2" s="56"/>
      <c r="P2" s="56"/>
      <c r="Q2" s="29"/>
    </row>
    <row r="3" ht="18.75" customHeight="true" spans="1:17">
      <c r="A3" s="44" t="str">
        <f>"单位名称："&amp;"德宏州住房公积金管理中心"</f>
        <v>单位名称：德宏州住房公积金管理中心</v>
      </c>
      <c r="B3" s="38"/>
      <c r="C3" s="38"/>
      <c r="D3" s="84"/>
      <c r="E3" s="84"/>
      <c r="F3" s="38"/>
      <c r="G3" s="38"/>
      <c r="H3" s="38"/>
      <c r="I3" s="38"/>
      <c r="J3" s="38"/>
      <c r="K3" s="1"/>
      <c r="L3" s="1"/>
      <c r="M3" s="1"/>
      <c r="N3" s="1"/>
      <c r="O3" s="99"/>
      <c r="P3" s="99"/>
      <c r="Q3" s="103" t="s">
        <v>27</v>
      </c>
    </row>
    <row r="4" ht="15.75" customHeight="true" spans="1:17">
      <c r="A4" s="7" t="s">
        <v>359</v>
      </c>
      <c r="B4" s="85" t="s">
        <v>360</v>
      </c>
      <c r="C4" s="85" t="s">
        <v>361</v>
      </c>
      <c r="D4" s="85" t="s">
        <v>362</v>
      </c>
      <c r="E4" s="85" t="s">
        <v>363</v>
      </c>
      <c r="F4" s="85" t="s">
        <v>364</v>
      </c>
      <c r="G4" s="51" t="s">
        <v>166</v>
      </c>
      <c r="H4" s="51"/>
      <c r="I4" s="51"/>
      <c r="J4" s="51"/>
      <c r="K4" s="95"/>
      <c r="L4" s="51"/>
      <c r="M4" s="51"/>
      <c r="N4" s="51"/>
      <c r="O4" s="100"/>
      <c r="P4" s="95"/>
      <c r="Q4" s="52"/>
    </row>
    <row r="5" ht="17.25" customHeight="true" spans="1:17">
      <c r="A5" s="9"/>
      <c r="B5" s="86"/>
      <c r="C5" s="86"/>
      <c r="D5" s="86"/>
      <c r="E5" s="86"/>
      <c r="F5" s="86"/>
      <c r="G5" s="86" t="s">
        <v>30</v>
      </c>
      <c r="H5" s="86" t="s">
        <v>34</v>
      </c>
      <c r="I5" s="86" t="s">
        <v>365</v>
      </c>
      <c r="J5" s="86" t="s">
        <v>366</v>
      </c>
      <c r="K5" s="96" t="s">
        <v>367</v>
      </c>
      <c r="L5" s="97" t="s">
        <v>368</v>
      </c>
      <c r="M5" s="97"/>
      <c r="N5" s="97"/>
      <c r="O5" s="101"/>
      <c r="P5" s="102"/>
      <c r="Q5" s="70"/>
    </row>
    <row r="6" ht="54" customHeight="true" spans="1:17">
      <c r="A6" s="11"/>
      <c r="B6" s="70"/>
      <c r="C6" s="70"/>
      <c r="D6" s="70"/>
      <c r="E6" s="70"/>
      <c r="F6" s="70"/>
      <c r="G6" s="70"/>
      <c r="H6" s="70" t="s">
        <v>33</v>
      </c>
      <c r="I6" s="70"/>
      <c r="J6" s="70"/>
      <c r="K6" s="98"/>
      <c r="L6" s="70" t="s">
        <v>33</v>
      </c>
      <c r="M6" s="70" t="s">
        <v>40</v>
      </c>
      <c r="N6" s="70" t="s">
        <v>369</v>
      </c>
      <c r="O6" s="32" t="s">
        <v>42</v>
      </c>
      <c r="P6" s="98" t="s">
        <v>43</v>
      </c>
      <c r="Q6" s="70" t="s">
        <v>44</v>
      </c>
    </row>
    <row r="7" ht="15" customHeight="true" spans="1:17">
      <c r="A7" s="69">
        <v>1</v>
      </c>
      <c r="B7" s="72">
        <v>2</v>
      </c>
      <c r="C7" s="72">
        <v>3</v>
      </c>
      <c r="D7" s="72">
        <v>4</v>
      </c>
      <c r="E7" s="72">
        <v>5</v>
      </c>
      <c r="F7" s="72">
        <v>6</v>
      </c>
      <c r="G7" s="94">
        <v>7</v>
      </c>
      <c r="H7" s="94">
        <v>8</v>
      </c>
      <c r="I7" s="94">
        <v>9</v>
      </c>
      <c r="J7" s="94">
        <v>10</v>
      </c>
      <c r="K7" s="94">
        <v>11</v>
      </c>
      <c r="L7" s="94">
        <v>12</v>
      </c>
      <c r="M7" s="94">
        <v>13</v>
      </c>
      <c r="N7" s="94">
        <v>14</v>
      </c>
      <c r="O7" s="94">
        <v>15</v>
      </c>
      <c r="P7" s="94">
        <v>16</v>
      </c>
      <c r="Q7" s="94">
        <v>17</v>
      </c>
    </row>
    <row r="8" ht="52.5" customHeight="true" spans="1:17">
      <c r="A8" s="87" t="s">
        <v>46</v>
      </c>
      <c r="B8" s="88"/>
      <c r="C8" s="88"/>
      <c r="D8" s="89"/>
      <c r="E8" s="89"/>
      <c r="F8" s="28">
        <v>493000</v>
      </c>
      <c r="G8" s="28">
        <v>493000</v>
      </c>
      <c r="H8" s="28">
        <v>370000</v>
      </c>
      <c r="I8" s="28"/>
      <c r="J8" s="28"/>
      <c r="K8" s="28"/>
      <c r="L8" s="28">
        <v>123000</v>
      </c>
      <c r="M8" s="28">
        <v>123000</v>
      </c>
      <c r="N8" s="28"/>
      <c r="O8" s="28"/>
      <c r="P8" s="28"/>
      <c r="Q8" s="28"/>
    </row>
    <row r="9" ht="52.5" customHeight="true" spans="1:17">
      <c r="A9" s="90" t="s">
        <v>46</v>
      </c>
      <c r="B9" s="88"/>
      <c r="C9" s="88"/>
      <c r="D9" s="89"/>
      <c r="E9" s="89"/>
      <c r="F9" s="28">
        <v>493000</v>
      </c>
      <c r="G9" s="28">
        <v>493000</v>
      </c>
      <c r="H9" s="28">
        <v>370000</v>
      </c>
      <c r="I9" s="28"/>
      <c r="J9" s="28"/>
      <c r="K9" s="28"/>
      <c r="L9" s="28">
        <v>123000</v>
      </c>
      <c r="M9" s="28">
        <v>123000</v>
      </c>
      <c r="N9" s="28"/>
      <c r="O9" s="28"/>
      <c r="P9" s="28"/>
      <c r="Q9" s="28"/>
    </row>
    <row r="10" ht="52.5" customHeight="true" spans="1:17">
      <c r="A10" s="87" t="str">
        <f t="shared" ref="A10:A12" si="0">"     "&amp;"住房公积金管理费用专项经费"</f>
        <v>     住房公积金管理费用专项经费</v>
      </c>
      <c r="B10" s="88" t="s">
        <v>370</v>
      </c>
      <c r="C10" s="88" t="s">
        <v>371</v>
      </c>
      <c r="D10" s="89" t="s">
        <v>372</v>
      </c>
      <c r="E10" s="89">
        <v>1</v>
      </c>
      <c r="F10" s="28">
        <v>10000</v>
      </c>
      <c r="G10" s="28">
        <v>10000</v>
      </c>
      <c r="H10" s="28">
        <v>10000</v>
      </c>
      <c r="I10" s="28"/>
      <c r="J10" s="28"/>
      <c r="K10" s="28"/>
      <c r="L10" s="28"/>
      <c r="M10" s="28"/>
      <c r="N10" s="28"/>
      <c r="O10" s="28"/>
      <c r="P10" s="28"/>
      <c r="Q10" s="28"/>
    </row>
    <row r="11" ht="52.5" customHeight="true" spans="1:17">
      <c r="A11" s="87" t="str">
        <f t="shared" si="0"/>
        <v>     住房公积金管理费用专项经费</v>
      </c>
      <c r="B11" s="88" t="s">
        <v>373</v>
      </c>
      <c r="C11" s="88" t="s">
        <v>374</v>
      </c>
      <c r="D11" s="89" t="s">
        <v>375</v>
      </c>
      <c r="E11" s="89">
        <v>1</v>
      </c>
      <c r="F11" s="28">
        <v>190000</v>
      </c>
      <c r="G11" s="28">
        <v>190000</v>
      </c>
      <c r="H11" s="28">
        <v>190000</v>
      </c>
      <c r="I11" s="28"/>
      <c r="J11" s="28"/>
      <c r="K11" s="28"/>
      <c r="L11" s="28"/>
      <c r="M11" s="28"/>
      <c r="N11" s="28"/>
      <c r="O11" s="28"/>
      <c r="P11" s="28"/>
      <c r="Q11" s="28"/>
    </row>
    <row r="12" ht="52.5" customHeight="true" spans="1:17">
      <c r="A12" s="87" t="str">
        <f t="shared" si="0"/>
        <v>     住房公积金管理费用专项经费</v>
      </c>
      <c r="B12" s="88" t="s">
        <v>376</v>
      </c>
      <c r="C12" s="88" t="s">
        <v>377</v>
      </c>
      <c r="D12" s="89" t="s">
        <v>375</v>
      </c>
      <c r="E12" s="89">
        <v>1</v>
      </c>
      <c r="F12" s="28">
        <v>170000</v>
      </c>
      <c r="G12" s="28">
        <v>170000</v>
      </c>
      <c r="H12" s="28">
        <v>170000</v>
      </c>
      <c r="I12" s="28"/>
      <c r="J12" s="28"/>
      <c r="K12" s="28"/>
      <c r="L12" s="28"/>
      <c r="M12" s="28"/>
      <c r="N12" s="28"/>
      <c r="O12" s="28"/>
      <c r="P12" s="28"/>
      <c r="Q12" s="28"/>
    </row>
    <row r="13" ht="52.5" customHeight="true" spans="1:17">
      <c r="A13" s="87" t="str">
        <f t="shared" ref="A13:A14" si="1">"     "&amp;"一般公用经费"</f>
        <v>     一般公用经费</v>
      </c>
      <c r="B13" s="88" t="s">
        <v>378</v>
      </c>
      <c r="C13" s="88" t="s">
        <v>371</v>
      </c>
      <c r="D13" s="89" t="s">
        <v>379</v>
      </c>
      <c r="E13" s="89">
        <v>1</v>
      </c>
      <c r="F13" s="28">
        <v>40000</v>
      </c>
      <c r="G13" s="28">
        <v>40000</v>
      </c>
      <c r="H13" s="28"/>
      <c r="I13" s="28"/>
      <c r="J13" s="28"/>
      <c r="K13" s="28"/>
      <c r="L13" s="28">
        <v>40000</v>
      </c>
      <c r="M13" s="28">
        <v>40000</v>
      </c>
      <c r="N13" s="28"/>
      <c r="O13" s="28"/>
      <c r="P13" s="28"/>
      <c r="Q13" s="28"/>
    </row>
    <row r="14" ht="52.5" customHeight="true" spans="1:17">
      <c r="A14" s="87" t="str">
        <f t="shared" si="1"/>
        <v>     一般公用经费</v>
      </c>
      <c r="B14" s="88" t="s">
        <v>380</v>
      </c>
      <c r="C14" s="88" t="s">
        <v>381</v>
      </c>
      <c r="D14" s="89" t="s">
        <v>379</v>
      </c>
      <c r="E14" s="89">
        <v>1</v>
      </c>
      <c r="F14" s="28">
        <v>30000</v>
      </c>
      <c r="G14" s="28">
        <v>30000</v>
      </c>
      <c r="H14" s="28"/>
      <c r="I14" s="28"/>
      <c r="J14" s="28"/>
      <c r="K14" s="28"/>
      <c r="L14" s="28">
        <v>30000</v>
      </c>
      <c r="M14" s="28">
        <v>30000</v>
      </c>
      <c r="N14" s="28"/>
      <c r="O14" s="28"/>
      <c r="P14" s="28"/>
      <c r="Q14" s="28"/>
    </row>
    <row r="15" ht="52.5" customHeight="true" spans="1:17">
      <c r="A15" s="87" t="str">
        <f t="shared" ref="A15:A16" si="2">"     "&amp;"公用经费安排的公车购置及运维费"</f>
        <v>     公用经费安排的公车购置及运维费</v>
      </c>
      <c r="B15" s="88" t="s">
        <v>382</v>
      </c>
      <c r="C15" s="88" t="s">
        <v>383</v>
      </c>
      <c r="D15" s="89" t="s">
        <v>379</v>
      </c>
      <c r="E15" s="89">
        <v>1</v>
      </c>
      <c r="F15" s="28">
        <v>3000</v>
      </c>
      <c r="G15" s="28">
        <v>3000</v>
      </c>
      <c r="H15" s="28"/>
      <c r="I15" s="28"/>
      <c r="J15" s="28"/>
      <c r="K15" s="28"/>
      <c r="L15" s="28">
        <v>3000</v>
      </c>
      <c r="M15" s="28">
        <v>3000</v>
      </c>
      <c r="N15" s="28"/>
      <c r="O15" s="28"/>
      <c r="P15" s="28"/>
      <c r="Q15" s="28"/>
    </row>
    <row r="16" ht="52.5" customHeight="true" spans="1:17">
      <c r="A16" s="87" t="str">
        <f t="shared" si="2"/>
        <v>     公用经费安排的公车购置及运维费</v>
      </c>
      <c r="B16" s="88" t="s">
        <v>384</v>
      </c>
      <c r="C16" s="88" t="s">
        <v>385</v>
      </c>
      <c r="D16" s="89" t="s">
        <v>379</v>
      </c>
      <c r="E16" s="89">
        <v>1</v>
      </c>
      <c r="F16" s="28">
        <v>50000</v>
      </c>
      <c r="G16" s="28">
        <v>50000</v>
      </c>
      <c r="H16" s="28"/>
      <c r="I16" s="28"/>
      <c r="J16" s="28"/>
      <c r="K16" s="28"/>
      <c r="L16" s="28">
        <v>50000</v>
      </c>
      <c r="M16" s="28">
        <v>50000</v>
      </c>
      <c r="N16" s="28"/>
      <c r="O16" s="28"/>
      <c r="P16" s="28"/>
      <c r="Q16" s="28"/>
    </row>
    <row r="17" ht="30" customHeight="true" spans="1:17">
      <c r="A17" s="91" t="s">
        <v>356</v>
      </c>
      <c r="B17" s="92"/>
      <c r="C17" s="92"/>
      <c r="D17" s="93"/>
      <c r="E17" s="89"/>
      <c r="F17" s="28">
        <v>493000</v>
      </c>
      <c r="G17" s="28">
        <v>493000</v>
      </c>
      <c r="H17" s="28">
        <v>370000</v>
      </c>
      <c r="I17" s="28"/>
      <c r="J17" s="28"/>
      <c r="K17" s="28"/>
      <c r="L17" s="28">
        <v>123000</v>
      </c>
      <c r="M17" s="28">
        <v>123000</v>
      </c>
      <c r="N17" s="28"/>
      <c r="O17" s="28"/>
      <c r="P17" s="28"/>
      <c r="Q17" s="28"/>
    </row>
  </sheetData>
  <mergeCells count="16">
    <mergeCell ref="A2:Q2"/>
    <mergeCell ref="A3:F3"/>
    <mergeCell ref="G4:Q4"/>
    <mergeCell ref="L5:Q5"/>
    <mergeCell ref="A17:E17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pageSetup paperSize="9" scale="79" fitToHeight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N11"/>
  <sheetViews>
    <sheetView showZeros="0" workbookViewId="0">
      <selection activeCell="A11" sqref="A11"/>
    </sheetView>
  </sheetViews>
  <sheetFormatPr defaultColWidth="9.14" defaultRowHeight="14.25" customHeight="true"/>
  <cols>
    <col min="1" max="1" width="21.4733333333333" customWidth="true"/>
    <col min="2" max="2" width="9.77333333333333" customWidth="true"/>
    <col min="3" max="3" width="19.2" customWidth="true"/>
    <col min="4" max="5" width="12.0466666666667" customWidth="true"/>
    <col min="6" max="6" width="5.77333333333333" customWidth="true"/>
    <col min="7" max="7" width="6.47333333333333" customWidth="true"/>
    <col min="8" max="8" width="9.91333333333333" customWidth="true"/>
    <col min="9" max="14" width="11.34" customWidth="true"/>
  </cols>
  <sheetData>
    <row r="1" ht="17.25" customHeight="true" spans="1:14">
      <c r="A1" s="21"/>
      <c r="B1" s="21"/>
      <c r="C1" s="21"/>
      <c r="D1" s="21"/>
      <c r="E1" s="21"/>
      <c r="F1" s="21"/>
      <c r="G1" s="21"/>
      <c r="H1" s="79"/>
      <c r="I1" s="1"/>
      <c r="J1" s="1"/>
      <c r="K1" s="79"/>
      <c r="L1" s="1"/>
      <c r="M1" s="80"/>
      <c r="N1" s="80" t="s">
        <v>386</v>
      </c>
    </row>
    <row r="2" ht="36" customHeight="true" spans="1:14">
      <c r="A2" s="29" t="str">
        <f>"2025"&amp;"年部门政府购买服务预算表"</f>
        <v>2025年部门政府购买服务预算表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ht="21.75" customHeight="true" spans="1:14">
      <c r="A3" s="31" t="str">
        <f>"单位名称："&amp;"德宏州住房公积金管理中心"</f>
        <v>单位名称：德宏州住房公积金管理中心</v>
      </c>
      <c r="B3" s="38"/>
      <c r="C3" s="38"/>
      <c r="D3" s="38"/>
      <c r="E3" s="38"/>
      <c r="F3" s="38"/>
      <c r="G3" s="38"/>
      <c r="H3" s="79"/>
      <c r="I3" s="1"/>
      <c r="J3" s="1"/>
      <c r="K3" s="79"/>
      <c r="L3" s="1"/>
      <c r="M3" s="81"/>
      <c r="N3" s="49" t="s">
        <v>27</v>
      </c>
    </row>
    <row r="4" ht="15.75" customHeight="true" spans="1:14">
      <c r="A4" s="7" t="s">
        <v>359</v>
      </c>
      <c r="B4" s="7" t="s">
        <v>387</v>
      </c>
      <c r="C4" s="7" t="s">
        <v>388</v>
      </c>
      <c r="D4" s="25" t="s">
        <v>166</v>
      </c>
      <c r="E4" s="26"/>
      <c r="F4" s="26"/>
      <c r="G4" s="26"/>
      <c r="H4" s="26"/>
      <c r="I4" s="26"/>
      <c r="J4" s="26"/>
      <c r="K4" s="26"/>
      <c r="L4" s="26"/>
      <c r="M4" s="26"/>
      <c r="N4" s="27"/>
    </row>
    <row r="5" ht="17.25" customHeight="true" spans="1:14">
      <c r="A5" s="9"/>
      <c r="B5" s="9"/>
      <c r="C5" s="9"/>
      <c r="D5" s="75" t="s">
        <v>30</v>
      </c>
      <c r="E5" s="7" t="s">
        <v>34</v>
      </c>
      <c r="F5" s="7" t="s">
        <v>365</v>
      </c>
      <c r="G5" s="7" t="s">
        <v>366</v>
      </c>
      <c r="H5" s="7" t="s">
        <v>367</v>
      </c>
      <c r="I5" s="25" t="s">
        <v>368</v>
      </c>
      <c r="J5" s="26"/>
      <c r="K5" s="26"/>
      <c r="L5" s="26"/>
      <c r="M5" s="26"/>
      <c r="N5" s="27"/>
    </row>
    <row r="6" ht="40.5" customHeight="true" spans="1:14">
      <c r="A6" s="11"/>
      <c r="B6" s="11"/>
      <c r="C6" s="11"/>
      <c r="D6" s="69"/>
      <c r="E6" s="9" t="s">
        <v>33</v>
      </c>
      <c r="F6" s="11"/>
      <c r="G6" s="11"/>
      <c r="H6" s="69"/>
      <c r="I6" s="9" t="s">
        <v>33</v>
      </c>
      <c r="J6" s="9" t="s">
        <v>40</v>
      </c>
      <c r="K6" s="9" t="s">
        <v>41</v>
      </c>
      <c r="L6" s="9" t="s">
        <v>42</v>
      </c>
      <c r="M6" s="9" t="s">
        <v>43</v>
      </c>
      <c r="N6" s="9" t="s">
        <v>44</v>
      </c>
    </row>
    <row r="7" ht="15" customHeight="true" spans="1:14">
      <c r="A7" s="39">
        <v>1</v>
      </c>
      <c r="B7" s="39">
        <v>2</v>
      </c>
      <c r="C7" s="39">
        <v>3</v>
      </c>
      <c r="D7" s="39">
        <v>7</v>
      </c>
      <c r="E7" s="39">
        <v>8</v>
      </c>
      <c r="F7" s="39">
        <v>9</v>
      </c>
      <c r="G7" s="39">
        <v>10</v>
      </c>
      <c r="H7" s="39">
        <v>11</v>
      </c>
      <c r="I7" s="39">
        <v>12</v>
      </c>
      <c r="J7" s="39">
        <v>13</v>
      </c>
      <c r="K7" s="39">
        <v>14</v>
      </c>
      <c r="L7" s="39">
        <v>15</v>
      </c>
      <c r="M7" s="39">
        <v>16</v>
      </c>
      <c r="N7" s="39">
        <v>17</v>
      </c>
    </row>
    <row r="8" ht="52.5" customHeight="true" spans="1:14">
      <c r="A8" s="76"/>
      <c r="B8" s="76"/>
      <c r="C8" s="76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</row>
    <row r="9" ht="52.5" customHeight="true" spans="1:14">
      <c r="A9" s="77"/>
      <c r="B9" s="77"/>
      <c r="C9" s="7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ht="30" customHeight="true" spans="1:14">
      <c r="A10" s="25" t="s">
        <v>30</v>
      </c>
      <c r="B10" s="78"/>
      <c r="C10" s="7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</row>
    <row r="11" customHeight="true" spans="1:1">
      <c r="A11" t="s">
        <v>357</v>
      </c>
    </row>
  </sheetData>
  <mergeCells count="13">
    <mergeCell ref="A2:N2"/>
    <mergeCell ref="A3:H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pageSetup paperSize="9" scale="7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I10"/>
  <sheetViews>
    <sheetView showZeros="0" workbookViewId="0">
      <selection activeCell="A10" sqref="A10"/>
    </sheetView>
  </sheetViews>
  <sheetFormatPr defaultColWidth="9.14" defaultRowHeight="14.25" customHeight="true"/>
  <cols>
    <col min="1" max="1" width="34.9133333333333" customWidth="true"/>
    <col min="2" max="9" width="13.8266666666667" customWidth="true"/>
  </cols>
  <sheetData>
    <row r="1" ht="13.5" customHeight="true" spans="1:9">
      <c r="A1" s="62"/>
      <c r="B1" s="62"/>
      <c r="C1" s="62"/>
      <c r="D1" s="63"/>
      <c r="I1" s="73" t="s">
        <v>389</v>
      </c>
    </row>
    <row r="2" ht="27.75" customHeight="true" spans="1:9">
      <c r="A2" s="64" t="str">
        <f>"2025"&amp;"年州对下转移支付预算表"</f>
        <v>2025年州对下转移支付预算表</v>
      </c>
      <c r="B2" s="3"/>
      <c r="C2" s="3"/>
      <c r="D2" s="3"/>
      <c r="E2" s="3"/>
      <c r="F2" s="3"/>
      <c r="G2" s="3"/>
      <c r="H2" s="3"/>
      <c r="I2" s="3"/>
    </row>
    <row r="3" ht="18" customHeight="true" spans="1:9">
      <c r="A3" s="65" t="str">
        <f>"单位名称："&amp;"德宏州住房公积金管理中心"</f>
        <v>单位名称：德宏州住房公积金管理中心</v>
      </c>
      <c r="B3" s="66"/>
      <c r="C3" s="66"/>
      <c r="D3" s="67"/>
      <c r="E3" s="71"/>
      <c r="F3" s="71"/>
      <c r="I3" s="74" t="s">
        <v>27</v>
      </c>
    </row>
    <row r="4" ht="19.5" customHeight="true" spans="1:9">
      <c r="A4" s="68" t="s">
        <v>390</v>
      </c>
      <c r="B4" s="25" t="s">
        <v>166</v>
      </c>
      <c r="C4" s="26"/>
      <c r="D4" s="27"/>
      <c r="E4" s="26" t="s">
        <v>391</v>
      </c>
      <c r="F4" s="26"/>
      <c r="G4" s="26"/>
      <c r="H4" s="26"/>
      <c r="I4" s="27"/>
    </row>
    <row r="5" ht="40.5" customHeight="true" spans="1:9">
      <c r="A5" s="69"/>
      <c r="B5" s="69" t="s">
        <v>30</v>
      </c>
      <c r="C5" s="70" t="s">
        <v>34</v>
      </c>
      <c r="D5" s="70" t="s">
        <v>392</v>
      </c>
      <c r="E5" s="72" t="s">
        <v>393</v>
      </c>
      <c r="F5" s="72" t="s">
        <v>394</v>
      </c>
      <c r="G5" s="72" t="s">
        <v>395</v>
      </c>
      <c r="H5" s="72" t="s">
        <v>396</v>
      </c>
      <c r="I5" s="72" t="s">
        <v>397</v>
      </c>
    </row>
    <row r="6" ht="19.5" customHeight="true" spans="1:9">
      <c r="A6" s="39">
        <v>1</v>
      </c>
      <c r="B6" s="39">
        <v>2</v>
      </c>
      <c r="C6" s="39">
        <v>3</v>
      </c>
      <c r="D6" s="25">
        <v>4</v>
      </c>
      <c r="E6" s="25">
        <v>5</v>
      </c>
      <c r="F6" s="39">
        <v>6</v>
      </c>
      <c r="G6" s="39">
        <v>7</v>
      </c>
      <c r="H6" s="39">
        <v>8</v>
      </c>
      <c r="I6" s="39">
        <v>9</v>
      </c>
    </row>
    <row r="7" ht="52.5" customHeight="true" spans="1:9">
      <c r="A7" s="34"/>
      <c r="B7" s="28"/>
      <c r="C7" s="28"/>
      <c r="D7" s="28"/>
      <c r="E7" s="28"/>
      <c r="F7" s="28"/>
      <c r="G7" s="28"/>
      <c r="H7" s="28"/>
      <c r="I7" s="28"/>
    </row>
    <row r="8" ht="52.5" customHeight="true" spans="1:9">
      <c r="A8" s="34"/>
      <c r="B8" s="28"/>
      <c r="C8" s="28"/>
      <c r="D8" s="28"/>
      <c r="E8" s="28"/>
      <c r="F8" s="28"/>
      <c r="G8" s="28"/>
      <c r="H8" s="28"/>
      <c r="I8" s="28"/>
    </row>
    <row r="9" ht="30" customHeight="true" spans="1:9">
      <c r="A9" s="47" t="s">
        <v>30</v>
      </c>
      <c r="B9" s="28"/>
      <c r="C9" s="28"/>
      <c r="D9" s="28"/>
      <c r="E9" s="28"/>
      <c r="F9" s="28"/>
      <c r="G9" s="28"/>
      <c r="H9" s="28"/>
      <c r="I9" s="28"/>
    </row>
    <row r="10" customHeight="true" spans="1:1">
      <c r="A10" t="s">
        <v>357</v>
      </c>
    </row>
  </sheetData>
  <mergeCells count="5">
    <mergeCell ref="A2:I2"/>
    <mergeCell ref="A3:F3"/>
    <mergeCell ref="B4:D4"/>
    <mergeCell ref="E4:I4"/>
    <mergeCell ref="A4:A5"/>
  </mergeCells>
  <pageMargins left="0.75" right="0.75" top="1" bottom="1" header="0.5" footer="0.5"/>
  <pageSetup paperSize="9" scale="89" fitToHeight="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J8"/>
  <sheetViews>
    <sheetView showZeros="0" workbookViewId="0">
      <selection activeCell="A14" sqref="A14"/>
    </sheetView>
  </sheetViews>
  <sheetFormatPr defaultColWidth="9.14" defaultRowHeight="12" customHeight="true" outlineLevelRow="7"/>
  <cols>
    <col min="1" max="1" width="27.6266666666667" customWidth="true"/>
    <col min="2" max="2" width="24.4733333333333" customWidth="true"/>
    <col min="3" max="9" width="11.7733333333333" customWidth="true"/>
    <col min="10" max="10" width="33.0466666666667" customWidth="true"/>
  </cols>
  <sheetData>
    <row r="1" customHeight="true" spans="1:10">
      <c r="A1" s="1"/>
      <c r="B1" s="1"/>
      <c r="C1" s="1"/>
      <c r="D1" s="1"/>
      <c r="E1" s="1"/>
      <c r="F1" s="1"/>
      <c r="G1" s="1"/>
      <c r="H1" s="1"/>
      <c r="I1" s="1"/>
      <c r="J1" s="61" t="s">
        <v>398</v>
      </c>
    </row>
    <row r="2" ht="28.5" customHeight="true" spans="1:10">
      <c r="A2" s="55" t="str">
        <f>"2025"&amp;"年州对下转移支付绩效目标表"</f>
        <v>2025年州对下转移支付绩效目标表</v>
      </c>
      <c r="B2" s="29"/>
      <c r="C2" s="29"/>
      <c r="D2" s="29"/>
      <c r="E2" s="29"/>
      <c r="F2" s="56"/>
      <c r="G2" s="29"/>
      <c r="H2" s="56"/>
      <c r="I2" s="56"/>
      <c r="J2" s="29"/>
    </row>
    <row r="3" ht="17.25" customHeight="true" spans="1:10">
      <c r="A3" s="30" t="str">
        <f>"单位名称："&amp;"德宏州住房公积金管理中心"</f>
        <v>单位名称：德宏州住房公积金管理中心</v>
      </c>
      <c r="B3" s="45"/>
      <c r="C3" s="45"/>
      <c r="D3" s="45"/>
      <c r="E3" s="45"/>
      <c r="F3" s="57"/>
      <c r="G3" s="45"/>
      <c r="H3" s="57"/>
      <c r="I3" s="1"/>
      <c r="J3" s="1"/>
    </row>
    <row r="4" ht="44.25" customHeight="true" spans="1:10">
      <c r="A4" s="33" t="s">
        <v>272</v>
      </c>
      <c r="B4" s="33" t="s">
        <v>273</v>
      </c>
      <c r="C4" s="33" t="s">
        <v>274</v>
      </c>
      <c r="D4" s="33" t="s">
        <v>275</v>
      </c>
      <c r="E4" s="33" t="s">
        <v>276</v>
      </c>
      <c r="F4" s="58" t="s">
        <v>277</v>
      </c>
      <c r="G4" s="33" t="s">
        <v>278</v>
      </c>
      <c r="H4" s="58" t="s">
        <v>279</v>
      </c>
      <c r="I4" s="58" t="s">
        <v>280</v>
      </c>
      <c r="J4" s="33" t="s">
        <v>281</v>
      </c>
    </row>
    <row r="5" ht="14.25" customHeight="true" spans="1:10">
      <c r="A5" s="39">
        <v>1</v>
      </c>
      <c r="B5" s="39">
        <v>2</v>
      </c>
      <c r="C5" s="39">
        <v>3</v>
      </c>
      <c r="D5" s="39">
        <v>4</v>
      </c>
      <c r="E5" s="39">
        <v>5</v>
      </c>
      <c r="F5" s="39">
        <v>6</v>
      </c>
      <c r="G5" s="39">
        <v>7</v>
      </c>
      <c r="H5" s="39">
        <v>8</v>
      </c>
      <c r="I5" s="39">
        <v>9</v>
      </c>
      <c r="J5" s="39">
        <v>10</v>
      </c>
    </row>
    <row r="6" ht="52.5" customHeight="true" spans="1:10">
      <c r="A6" s="34"/>
      <c r="B6" s="46"/>
      <c r="C6" s="46"/>
      <c r="D6" s="46"/>
      <c r="E6" s="59"/>
      <c r="F6" s="60"/>
      <c r="G6" s="59"/>
      <c r="H6" s="60"/>
      <c r="I6" s="60"/>
      <c r="J6" s="59"/>
    </row>
    <row r="7" ht="52.5" customHeight="true" spans="1:10">
      <c r="A7" s="34"/>
      <c r="B7" s="15"/>
      <c r="C7" s="47"/>
      <c r="D7" s="47"/>
      <c r="E7" s="34"/>
      <c r="F7" s="47"/>
      <c r="G7" s="59"/>
      <c r="H7" s="15"/>
      <c r="I7" s="15"/>
      <c r="J7" s="34"/>
    </row>
    <row r="8" ht="16" customHeight="true" spans="1:1">
      <c r="A8" s="37" t="s">
        <v>357</v>
      </c>
    </row>
  </sheetData>
  <mergeCells count="2">
    <mergeCell ref="A2:J2"/>
    <mergeCell ref="A3:H3"/>
  </mergeCells>
  <pageMargins left="0.75" right="0.75" top="1" bottom="1" header="0.5" footer="0.5"/>
  <pageSetup paperSize="9" scale="77" fitToHeight="0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H9"/>
  <sheetViews>
    <sheetView showZeros="0" workbookViewId="0">
      <selection activeCell="E28" sqref="E28"/>
    </sheetView>
  </sheetViews>
  <sheetFormatPr defaultColWidth="9.14" defaultRowHeight="12" customHeight="true" outlineLevelCol="7"/>
  <cols>
    <col min="1" max="8" width="16.9133333333333" customWidth="true"/>
  </cols>
  <sheetData>
    <row r="1" ht="14.25" customHeight="true" spans="1:8">
      <c r="A1" s="1"/>
      <c r="B1" s="1"/>
      <c r="C1" s="1"/>
      <c r="D1" s="1"/>
      <c r="E1" s="1"/>
      <c r="F1" s="1"/>
      <c r="G1" s="1"/>
      <c r="H1" s="49" t="s">
        <v>399</v>
      </c>
    </row>
    <row r="2" ht="28.5" customHeight="true" spans="1:8">
      <c r="A2" s="43" t="str">
        <f>"2025"&amp;"年新增资产配置表"</f>
        <v>2025年新增资产配置表</v>
      </c>
      <c r="B2" s="29"/>
      <c r="C2" s="29"/>
      <c r="D2" s="29"/>
      <c r="E2" s="29"/>
      <c r="F2" s="29"/>
      <c r="G2" s="29"/>
      <c r="H2" s="29"/>
    </row>
    <row r="3" ht="13.5" customHeight="true" spans="1:8">
      <c r="A3" s="44" t="str">
        <f>"单位名称："&amp;"德宏州住房公积金管理中心"</f>
        <v>单位名称：德宏州住房公积金管理中心</v>
      </c>
      <c r="B3" s="31"/>
      <c r="C3" s="45"/>
      <c r="D3" s="1"/>
      <c r="E3" s="1"/>
      <c r="F3" s="1"/>
      <c r="G3" s="1"/>
      <c r="H3" s="1"/>
    </row>
    <row r="4" ht="18" customHeight="true" spans="1:8">
      <c r="A4" s="7" t="s">
        <v>159</v>
      </c>
      <c r="B4" s="7" t="s">
        <v>400</v>
      </c>
      <c r="C4" s="7" t="s">
        <v>401</v>
      </c>
      <c r="D4" s="7" t="s">
        <v>402</v>
      </c>
      <c r="E4" s="7" t="s">
        <v>403</v>
      </c>
      <c r="F4" s="50" t="s">
        <v>404</v>
      </c>
      <c r="G4" s="51"/>
      <c r="H4" s="52"/>
    </row>
    <row r="5" ht="18" customHeight="true" spans="1:8">
      <c r="A5" s="11"/>
      <c r="B5" s="11"/>
      <c r="C5" s="11"/>
      <c r="D5" s="11"/>
      <c r="E5" s="11"/>
      <c r="F5" s="33" t="s">
        <v>363</v>
      </c>
      <c r="G5" s="33" t="s">
        <v>405</v>
      </c>
      <c r="H5" s="33" t="s">
        <v>406</v>
      </c>
    </row>
    <row r="6" ht="21" customHeight="true" spans="1:8">
      <c r="A6" s="33">
        <v>1</v>
      </c>
      <c r="B6" s="33">
        <v>2</v>
      </c>
      <c r="C6" s="33">
        <v>3</v>
      </c>
      <c r="D6" s="33">
        <v>4</v>
      </c>
      <c r="E6" s="33">
        <v>5</v>
      </c>
      <c r="F6" s="33">
        <v>6</v>
      </c>
      <c r="G6" s="33">
        <v>7</v>
      </c>
      <c r="H6" s="33">
        <v>8</v>
      </c>
    </row>
    <row r="7" ht="33" customHeight="true" spans="1:8">
      <c r="A7" s="46"/>
      <c r="B7" s="46"/>
      <c r="C7" s="46"/>
      <c r="D7" s="46"/>
      <c r="E7" s="46"/>
      <c r="F7" s="41"/>
      <c r="G7" s="53"/>
      <c r="H7" s="53"/>
    </row>
    <row r="8" ht="24" customHeight="true" spans="1:8">
      <c r="A8" s="47" t="s">
        <v>30</v>
      </c>
      <c r="B8" s="48"/>
      <c r="C8" s="48"/>
      <c r="D8" s="48"/>
      <c r="E8" s="48"/>
      <c r="F8" s="42"/>
      <c r="G8" s="54"/>
      <c r="H8" s="54"/>
    </row>
    <row r="9" ht="18" customHeight="true" spans="1:1">
      <c r="A9" t="s">
        <v>357</v>
      </c>
    </row>
  </sheetData>
  <mergeCells count="9">
    <mergeCell ref="A2:H2"/>
    <mergeCell ref="A3:C3"/>
    <mergeCell ref="F4:H4"/>
    <mergeCell ref="A8:E8"/>
    <mergeCell ref="A4:A5"/>
    <mergeCell ref="B4:B5"/>
    <mergeCell ref="C4:C5"/>
    <mergeCell ref="D4:D5"/>
    <mergeCell ref="E4:E5"/>
  </mergeCells>
  <pageMargins left="0.75" right="0.75" top="1" bottom="1" header="0.5" footer="0.5"/>
  <pageSetup paperSize="9" scale="96" fitToHeight="0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K11"/>
  <sheetViews>
    <sheetView showZeros="0" tabSelected="1" workbookViewId="0">
      <selection activeCell="D17" sqref="D17"/>
    </sheetView>
  </sheetViews>
  <sheetFormatPr defaultColWidth="9.14" defaultRowHeight="14.25" customHeight="true"/>
  <cols>
    <col min="1" max="1" width="10.2866666666667" customWidth="true"/>
    <col min="2" max="3" width="23.8466666666667" customWidth="true"/>
    <col min="4" max="4" width="11.14" customWidth="true"/>
    <col min="5" max="5" width="17.7133333333333" customWidth="true"/>
    <col min="6" max="6" width="9.84666666666667" customWidth="true"/>
    <col min="7" max="7" width="17.7133333333333" customWidth="true"/>
    <col min="8" max="11" width="15.42" customWidth="true"/>
  </cols>
  <sheetData>
    <row r="1" ht="13.5" customHeight="true" spans="1:11">
      <c r="A1" s="1"/>
      <c r="B1" s="1"/>
      <c r="C1" s="1"/>
      <c r="D1" s="2"/>
      <c r="E1" s="2"/>
      <c r="F1" s="2"/>
      <c r="G1" s="2"/>
      <c r="H1" s="21"/>
      <c r="I1" s="21"/>
      <c r="J1" s="21"/>
      <c r="K1" s="22" t="s">
        <v>407</v>
      </c>
    </row>
    <row r="2" ht="27.75" customHeight="true" spans="1:11">
      <c r="A2" s="29" t="str">
        <f>"2025"&amp;"年上级转移支付补助项目支出预算表"</f>
        <v>2025年上级转移支付补助项目支出预算表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ht="13.5" customHeight="true" spans="1:11">
      <c r="A3" s="30" t="str">
        <f>"单位名称："&amp;"德宏州住房公积金管理中心"</f>
        <v>单位名称：德宏州住房公积金管理中心</v>
      </c>
      <c r="B3" s="31"/>
      <c r="C3" s="31"/>
      <c r="D3" s="31"/>
      <c r="E3" s="31"/>
      <c r="F3" s="31"/>
      <c r="G3" s="31"/>
      <c r="H3" s="38"/>
      <c r="I3" s="38"/>
      <c r="J3" s="38"/>
      <c r="K3" s="40" t="s">
        <v>27</v>
      </c>
    </row>
    <row r="4" ht="21.75" customHeight="true" spans="1:11">
      <c r="A4" s="32" t="s">
        <v>245</v>
      </c>
      <c r="B4" s="32" t="s">
        <v>161</v>
      </c>
      <c r="C4" s="32" t="s">
        <v>246</v>
      </c>
      <c r="D4" s="33" t="s">
        <v>162</v>
      </c>
      <c r="E4" s="33" t="s">
        <v>163</v>
      </c>
      <c r="F4" s="33" t="s">
        <v>247</v>
      </c>
      <c r="G4" s="33" t="s">
        <v>248</v>
      </c>
      <c r="H4" s="39" t="s">
        <v>30</v>
      </c>
      <c r="I4" s="39" t="s">
        <v>408</v>
      </c>
      <c r="J4" s="39"/>
      <c r="K4" s="39"/>
    </row>
    <row r="5" ht="21.75" customHeight="true" spans="1:11">
      <c r="A5" s="32"/>
      <c r="B5" s="32"/>
      <c r="C5" s="32"/>
      <c r="D5" s="33"/>
      <c r="E5" s="33"/>
      <c r="F5" s="33"/>
      <c r="G5" s="33"/>
      <c r="H5" s="39"/>
      <c r="I5" s="33" t="s">
        <v>34</v>
      </c>
      <c r="J5" s="33" t="s">
        <v>35</v>
      </c>
      <c r="K5" s="33" t="s">
        <v>36</v>
      </c>
    </row>
    <row r="6" ht="40.5" customHeight="true" spans="1:11">
      <c r="A6" s="32"/>
      <c r="B6" s="32"/>
      <c r="C6" s="32"/>
      <c r="D6" s="33"/>
      <c r="E6" s="33"/>
      <c r="F6" s="33"/>
      <c r="G6" s="33"/>
      <c r="H6" s="39"/>
      <c r="I6" s="33" t="s">
        <v>33</v>
      </c>
      <c r="J6" s="33"/>
      <c r="K6" s="33"/>
    </row>
    <row r="7" ht="15" customHeight="true" spans="1:11">
      <c r="A7" s="12">
        <v>1</v>
      </c>
      <c r="B7" s="12">
        <v>2</v>
      </c>
      <c r="C7" s="12">
        <v>3</v>
      </c>
      <c r="D7" s="12">
        <v>4</v>
      </c>
      <c r="E7" s="12">
        <v>5</v>
      </c>
      <c r="F7" s="12">
        <v>6</v>
      </c>
      <c r="G7" s="12">
        <v>7</v>
      </c>
      <c r="H7" s="12">
        <v>8</v>
      </c>
      <c r="I7" s="12">
        <v>9</v>
      </c>
      <c r="J7" s="13">
        <v>10</v>
      </c>
      <c r="K7" s="13">
        <v>11</v>
      </c>
    </row>
    <row r="8" ht="52.5" customHeight="true" spans="1:11">
      <c r="A8" s="34"/>
      <c r="B8" s="15"/>
      <c r="C8" s="34"/>
      <c r="D8" s="34"/>
      <c r="E8" s="34"/>
      <c r="F8" s="34"/>
      <c r="G8" s="34"/>
      <c r="H8" s="28"/>
      <c r="I8" s="28"/>
      <c r="J8" s="28"/>
      <c r="K8" s="41"/>
    </row>
    <row r="9" ht="52.5" customHeight="true" spans="1:11">
      <c r="A9" s="15"/>
      <c r="B9" s="15"/>
      <c r="C9" s="15"/>
      <c r="D9" s="15"/>
      <c r="E9" s="15"/>
      <c r="F9" s="15"/>
      <c r="G9" s="15"/>
      <c r="H9" s="28"/>
      <c r="I9" s="28"/>
      <c r="J9" s="28"/>
      <c r="K9" s="42"/>
    </row>
    <row r="10" ht="30" customHeight="true" spans="1:11">
      <c r="A10" s="35" t="s">
        <v>356</v>
      </c>
      <c r="B10" s="36"/>
      <c r="C10" s="36"/>
      <c r="D10" s="36"/>
      <c r="E10" s="36"/>
      <c r="F10" s="36"/>
      <c r="G10" s="36"/>
      <c r="H10" s="28"/>
      <c r="I10" s="28"/>
      <c r="J10" s="28"/>
      <c r="K10" s="42"/>
    </row>
    <row r="11" ht="18" customHeight="true" spans="1:1">
      <c r="A11" s="37" t="s">
        <v>357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pageSetup paperSize="9" scale="73" fitToHeight="0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false" summaryRight="false"/>
    <pageSetUpPr fitToPage="true"/>
  </sheetPr>
  <dimension ref="A1:G11"/>
  <sheetViews>
    <sheetView showZeros="0" workbookViewId="0">
      <selection activeCell="A1" sqref="A1"/>
    </sheetView>
  </sheetViews>
  <sheetFormatPr defaultColWidth="9.14" defaultRowHeight="14.25" customHeight="true" outlineLevelCol="6"/>
  <cols>
    <col min="1" max="4" width="20.0466666666667" customWidth="true"/>
    <col min="5" max="7" width="21.0466666666667" customWidth="true"/>
  </cols>
  <sheetData>
    <row r="1" ht="13.5" customHeight="true" spans="1:7">
      <c r="A1" s="1"/>
      <c r="B1" s="1"/>
      <c r="C1" s="1"/>
      <c r="D1" s="2"/>
      <c r="E1" s="21"/>
      <c r="F1" s="21"/>
      <c r="G1" s="22" t="s">
        <v>409</v>
      </c>
    </row>
    <row r="2" ht="27.75" customHeight="true" spans="1:7">
      <c r="A2" s="3" t="str">
        <f>"2025"&amp;"年部门项目支出中期规划预算表"</f>
        <v>2025年部门项目支出中期规划预算表</v>
      </c>
      <c r="B2" s="3"/>
      <c r="C2" s="3"/>
      <c r="D2" s="3"/>
      <c r="E2" s="3"/>
      <c r="F2" s="3"/>
      <c r="G2" s="3"/>
    </row>
    <row r="3" ht="13.5" customHeight="true" spans="1:7">
      <c r="A3" s="4" t="str">
        <f>"单位名称："&amp;"德宏州住房公积金管理中心"</f>
        <v>单位名称：德宏州住房公积金管理中心</v>
      </c>
      <c r="B3" s="5"/>
      <c r="C3" s="5"/>
      <c r="D3" s="5"/>
      <c r="E3" s="23"/>
      <c r="F3" s="23"/>
      <c r="G3" s="24" t="s">
        <v>27</v>
      </c>
    </row>
    <row r="4" ht="21.75" customHeight="true" spans="1:7">
      <c r="A4" s="6" t="s">
        <v>246</v>
      </c>
      <c r="B4" s="6" t="s">
        <v>245</v>
      </c>
      <c r="C4" s="6" t="s">
        <v>161</v>
      </c>
      <c r="D4" s="7" t="s">
        <v>410</v>
      </c>
      <c r="E4" s="25" t="s">
        <v>34</v>
      </c>
      <c r="F4" s="26"/>
      <c r="G4" s="27"/>
    </row>
    <row r="5" ht="21.75" customHeight="true" spans="1:7">
      <c r="A5" s="8"/>
      <c r="B5" s="8"/>
      <c r="C5" s="8"/>
      <c r="D5" s="9"/>
      <c r="E5" s="7" t="str">
        <f>"2025"&amp;"年"</f>
        <v>2025年</v>
      </c>
      <c r="F5" s="7" t="str">
        <f>"2025"+1&amp;"年"</f>
        <v>2026年</v>
      </c>
      <c r="G5" s="7" t="str">
        <f>"2025"+2&amp;"年"</f>
        <v>2027年</v>
      </c>
    </row>
    <row r="6" ht="40.5" customHeight="true" spans="1:7">
      <c r="A6" s="10"/>
      <c r="B6" s="10"/>
      <c r="C6" s="10"/>
      <c r="D6" s="11"/>
      <c r="E6" s="11" t="s">
        <v>33</v>
      </c>
      <c r="F6" s="11" t="s">
        <v>33</v>
      </c>
      <c r="G6" s="11" t="s">
        <v>33</v>
      </c>
    </row>
    <row r="7" ht="15" customHeight="true" spans="1:7">
      <c r="A7" s="12">
        <v>1</v>
      </c>
      <c r="B7" s="12">
        <v>2</v>
      </c>
      <c r="C7" s="12">
        <v>3</v>
      </c>
      <c r="D7" s="13">
        <v>4</v>
      </c>
      <c r="E7" s="12">
        <v>5</v>
      </c>
      <c r="F7" s="12">
        <v>6</v>
      </c>
      <c r="G7" s="12">
        <v>7</v>
      </c>
    </row>
    <row r="8" ht="52.5" customHeight="true" spans="1:7">
      <c r="A8" s="14" t="s">
        <v>46</v>
      </c>
      <c r="B8" s="15"/>
      <c r="C8" s="15"/>
      <c r="D8" s="15"/>
      <c r="E8" s="28">
        <v>3544500</v>
      </c>
      <c r="F8" s="28"/>
      <c r="G8" s="28"/>
    </row>
    <row r="9" ht="52.5" customHeight="true" spans="1:7">
      <c r="A9" s="16"/>
      <c r="B9" s="15" t="s">
        <v>411</v>
      </c>
      <c r="C9" s="15" t="s">
        <v>254</v>
      </c>
      <c r="D9" s="15" t="s">
        <v>412</v>
      </c>
      <c r="E9" s="28">
        <v>2730000</v>
      </c>
      <c r="F9" s="28"/>
      <c r="G9" s="28"/>
    </row>
    <row r="10" ht="52.5" customHeight="true" spans="1:7">
      <c r="A10" s="17"/>
      <c r="B10" s="15" t="s">
        <v>411</v>
      </c>
      <c r="C10" s="15" t="s">
        <v>251</v>
      </c>
      <c r="D10" s="15" t="s">
        <v>412</v>
      </c>
      <c r="E10" s="28">
        <v>814500</v>
      </c>
      <c r="F10" s="28"/>
      <c r="G10" s="28"/>
    </row>
    <row r="11" ht="30" customHeight="true" spans="1:7">
      <c r="A11" s="18" t="s">
        <v>30</v>
      </c>
      <c r="B11" s="19" t="s">
        <v>413</v>
      </c>
      <c r="C11" s="19"/>
      <c r="D11" s="20"/>
      <c r="E11" s="28">
        <v>3544500</v>
      </c>
      <c r="F11" s="28"/>
      <c r="G11" s="28"/>
    </row>
  </sheetData>
  <mergeCells count="11">
    <mergeCell ref="A2:G2"/>
    <mergeCell ref="A3:D3"/>
    <mergeCell ref="E4:G4"/>
    <mergeCell ref="A11:D11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州对下转移支付预算表09-1</vt:lpstr>
      <vt:lpstr>州对下转移支付绩效目标表09-2</vt:lpstr>
      <vt:lpstr>新增资产配置表10</vt:lpstr>
      <vt:lpstr>上级补助项目支出预算表11</vt:lpstr>
      <vt:lpstr>部门项目中期规划预算表12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2025-02-27T17:21:00Z</dcterms:created>
  <dcterms:modified xsi:type="dcterms:W3CDTF">2025-06-13T15:21:51Z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A48F398DC133457996232F1EBD7739B4</vt:lpwstr>
  </property>
  <property fmtid="{D5CDD505-2E9C-101B-9397-08002B2CF9AE}" pid="3" name="KSOProductBuildVer">
    <vt:lpwstr>2052-11.8.2.10125</vt:lpwstr>
  </property>
</Properties>
</file>