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140" firstSheet="14"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州对下转移支付预算表09-1" sheetId="13" r:id="rId13"/>
    <sheet name="州对下转移支付绩效目标表09-2" sheetId="14" r:id="rId14"/>
    <sheet name="新增资产配置表10" sheetId="15" r:id="rId15"/>
    <sheet name="上级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<sst xmlns="http://schemas.openxmlformats.org/spreadsheetml/2006/main" count="2008" uniqueCount="623">
  <si>
    <t>预算01-1表</t>
  </si>
  <si>
    <t>单位:元</t>
  </si>
  <si>
    <t>收入</t>
  </si>
  <si>
    <t>支出</t>
  </si>
  <si>
    <t>项目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</si>
  <si>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</si>
  <si>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</si>
  <si>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</si>
  <si>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</si>
  <si>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</si>
  <si>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</si>
  <si>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</si>
  <si>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</si>
  <si>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</si>
  <si>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</si>
  <si>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</si>
  <si>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</si>
  <si>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</si>
  <si>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</si>
  <si>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</si>
  <si>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</si>
  <si>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</si>
  <si>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</si>
  <si>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</si>
  <si>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</si>
  <si>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</si>
  <si>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</si>
  <si>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</si>
  <si>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</si>
  <si>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</si>
  <si>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</si>
  <si>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</si>
  <si>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</si>
  <si>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</si>
  <si>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</si>
  <si>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</si>
  <si>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</si>
  <si>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</si>
  <si>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</si>
  <si>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</si>
  <si>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</si>
  <si>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</si>
  <si>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</si>
  <si>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</si>
  <si>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</si>
  <si>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117001</t>
  </si>
  <si>
    <t>德宏傣族景颇族自治州人力资源和社会保障局</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</si>
  <si>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</si>
  <si>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</si>
  <si>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</si>
  <si>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</si>
  <si>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</si>
  <si>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</si>
  <si>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</si>
  <si>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</si>
  <si>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</si>
  <si>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</si>
  <si>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</si>
  <si>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</si>
  <si>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</si>
  <si>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</si>
  <si>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</si>
  <si>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</si>
  <si>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</si>
  <si>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</si>
  <si>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</si>
  <si>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</si>
  <si>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</si>
  <si>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</si>
  <si>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</si>
  <si>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</si>
  <si>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</si>
  <si>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</si>
  <si>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</si>
  <si>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201</t>
  </si>
  <si>
    <t>一般公共服务支出</t>
  </si>
  <si>
    <t>20132</t>
  </si>
  <si>
    <t>组织事务</t>
  </si>
  <si>
    <t>2013204</t>
  </si>
  <si>
    <t>公务员事务</t>
  </si>
  <si>
    <t>208</t>
  </si>
  <si>
    <t>社会保障和就业支出</t>
  </si>
  <si>
    <t>20801</t>
  </si>
  <si>
    <t>人力资源和社会保障管理事务</t>
  </si>
  <si>
    <t>2080101</t>
  </si>
  <si>
    <t>行政运行</t>
  </si>
  <si>
    <t>2080102</t>
  </si>
  <si>
    <t>一般行政管理事务</t>
  </si>
  <si>
    <t>2080107</t>
  </si>
  <si>
    <t>社会保险业务管理事务</t>
  </si>
  <si>
    <t>2080150</t>
  </si>
  <si>
    <t>事业运行</t>
  </si>
  <si>
    <t>2080199</t>
  </si>
  <si>
    <t>其他人力资源和社会保障管理事务支出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</si>
  <si>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</si>
  <si>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</si>
  <si>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</si>
  <si>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</si>
  <si>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</si>
  <si>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</si>
  <si>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</si>
  <si>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</si>
  <si>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</si>
  <si>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</si>
  <si>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2080507</t>
  </si>
  <si>
    <t>对机关事业单位基本养老保险基金的补助</t>
  </si>
  <si>
    <t>2080599</t>
  </si>
  <si>
    <t>其他行政事业单位养老支出</t>
  </si>
  <si>
    <t>20807</t>
  </si>
  <si>
    <t>就业补助</t>
  </si>
  <si>
    <t>2080799</t>
  </si>
  <si>
    <t>其他就业补助支出</t>
  </si>
  <si>
    <t>20826</t>
  </si>
  <si>
    <t>财政对基本养老保险基金的补助</t>
  </si>
  <si>
    <t>2082602</t>
  </si>
  <si>
    <t>财政对城乡居民基本养老保险基金的补助</t>
  </si>
  <si>
    <t>20830</t>
  </si>
  <si>
    <t>财政代缴社会保险费支出</t>
  </si>
  <si>
    <t>2083001</t>
  </si>
  <si>
    <t>财政代缴城乡居民基本养老保险费支出</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</si>
  <si>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</si>
  <si>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</si>
  <si>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</si>
  <si>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</si>
  <si>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</si>
  <si>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</si>
  <si>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</si>
  <si>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</si>
  <si>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</si>
  <si>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</si>
  <si>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</si>
  <si>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</si>
  <si>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</si>
  <si>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</si>
  <si>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</si>
  <si>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213</t>
  </si>
  <si>
    <t>农林水支出</t>
  </si>
  <si>
    <t>21308</t>
  </si>
  <si>
    <t>普惠金融发展支出</t>
  </si>
  <si>
    <t>2130804</t>
  </si>
  <si>
    <t>创业担保贷款贴息及奖补</t>
  </si>
  <si>
    <t>221</t>
  </si>
  <si>
    <t>住房保障支出</t>
  </si>
  <si>
    <t>22102</t>
  </si>
  <si>
    <t>住房改革支出</t>
  </si>
  <si>
    <t>2210201</t>
  </si>
  <si>
    <t>住房公积金</t>
  </si>
  <si>
    <t>预算02-1表</t>
  </si>
  <si>
    <t>收        入</t>
  </si>
  <si>
    <t>支        出</t>
  </si>
  <si>
    <t>项      目</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</si>
  <si>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</si>
  <si>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</si>
  <si>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</si>
  <si>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</si>
  <si>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</si>
  <si>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</si>
  <si>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</si>
  <si>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</si>
  <si>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</si>
  <si>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</si>
  <si>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</si>
  <si>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</si>
  <si>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</si>
  <si>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</si>
  <si>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</si>
  <si>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</si>
  <si>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</si>
  <si>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</si>
  <si>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</si>
  <si>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</si>
  <si>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</si>
  <si>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</si>
  <si>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</si>
  <si>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</si>
  <si>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</si>
  <si>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</si>
  <si>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</si>
  <si>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</si>
  <si>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</si>
  <si>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</si>
  <si>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</si>
  <si>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</si>
  <si>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</si>
  <si>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（二十七）债务发行费用支出</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</si>
  <si>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</si>
  <si>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</si>
  <si>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</si>
  <si>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</si>
  <si>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</si>
  <si>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</si>
  <si>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</si>
  <si>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</si>
  <si>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</si>
  <si>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</si>
  <si>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</si>
  <si>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</si>
  <si>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</si>
  <si>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</si>
  <si>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</si>
  <si>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</si>
  <si>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</si>
  <si>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</si>
  <si>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</si>
  <si>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</si>
  <si>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</si>
  <si>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</si>
  <si>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</si>
  <si>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</si>
  <si>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</si>
  <si>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</si>
  <si>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</si>
  <si>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</si>
  <si>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</si>
  <si>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</si>
  <si>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</si>
  <si>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</si>
  <si>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</si>
  <si>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</si>
  <si>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</si>
  <si>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</si>
  <si>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</si>
  <si>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533100210000000002164</t>
  </si>
  <si>
    <t>行政人员支出工资</t>
  </si>
  <si>
    <t>30101</t>
  </si>
  <si>
    <t>基本工资</t>
  </si>
  <si>
    <t>533100210000000002165</t>
  </si>
  <si>
    <t>事业人员支出工资</t>
  </si>
  <si>
    <t>30102</t>
  </si>
  <si>
    <t>津贴补贴</t>
  </si>
  <si>
    <t>533100231100001446697</t>
  </si>
  <si>
    <t>绩效奖励行政</t>
  </si>
  <si>
    <t>30103</t>
  </si>
  <si>
    <t>奖金</t>
  </si>
  <si>
    <t>533100221100000385239</t>
  </si>
  <si>
    <t>事业单位工作人员奖励</t>
  </si>
  <si>
    <t>30107</t>
  </si>
  <si>
    <t>绩效工资</t>
  </si>
  <si>
    <t>533100231100001446698</t>
  </si>
  <si>
    <t>绩效奖励事业</t>
  </si>
  <si>
    <t>533100221100000517463</t>
  </si>
  <si>
    <t>行政单位新增人员及调入人员养老保险单位缴费</t>
  </si>
  <si>
    <t>30108</t>
  </si>
  <si>
    <t>机关事业单位基本养老保险缴费</t>
  </si>
  <si>
    <t>533100210000000002166</t>
  </si>
  <si>
    <t>社会保障缴费</t>
  </si>
  <si>
    <t>533100221100000517445</t>
  </si>
  <si>
    <t>事业单位新增人员及调入人员养老保险单位缴费</t>
  </si>
  <si>
    <t>533100221100000517439</t>
  </si>
  <si>
    <t>机关事业单位职业年金</t>
  </si>
  <si>
    <t>30109</t>
  </si>
  <si>
    <t>职业年金缴费</t>
  </si>
  <si>
    <t>30110</t>
  </si>
  <si>
    <t>职工基本医疗保险缴费</t>
  </si>
  <si>
    <t>533100231100001087911</t>
  </si>
  <si>
    <t>退休公务员医疗费</t>
  </si>
  <si>
    <t>30111</t>
  </si>
  <si>
    <t>公务员医疗补助缴费</t>
  </si>
  <si>
    <t>30112</t>
  </si>
  <si>
    <t>其他社会保障缴费</t>
  </si>
  <si>
    <t>533100210000000002167</t>
  </si>
  <si>
    <t>30113</t>
  </si>
  <si>
    <t>533100221100000385240</t>
  </si>
  <si>
    <t>提前退休人员公积金</t>
  </si>
  <si>
    <t>533100251100003711179</t>
  </si>
  <si>
    <t>编外人员经费</t>
  </si>
  <si>
    <t>30199</t>
  </si>
  <si>
    <t>其他工资福利支出</t>
  </si>
  <si>
    <t>533100210000000002177</t>
  </si>
  <si>
    <t>一般公用经费</t>
  </si>
  <si>
    <t>30201</t>
  </si>
  <si>
    <t>办公费</t>
  </si>
  <si>
    <t>30205</t>
  </si>
  <si>
    <t>水费</t>
  </si>
  <si>
    <t>30206</t>
  </si>
  <si>
    <t>电费</t>
  </si>
  <si>
    <t>30207</t>
  </si>
  <si>
    <t>邮电费</t>
  </si>
  <si>
    <t>30211</t>
  </si>
  <si>
    <t>差旅费</t>
  </si>
  <si>
    <t>30226</t>
  </si>
  <si>
    <t>劳务费</t>
  </si>
  <si>
    <t>533100221100000379582</t>
  </si>
  <si>
    <t>公用经费安排的工会经费</t>
  </si>
  <si>
    <t>30228</t>
  </si>
  <si>
    <t>工会经费</t>
  </si>
  <si>
    <t>30229</t>
  </si>
  <si>
    <t>福利费</t>
  </si>
  <si>
    <t>30209</t>
  </si>
  <si>
    <t>物业管理费</t>
  </si>
  <si>
    <t>533100210000000002175</t>
  </si>
  <si>
    <t>退休公用经费</t>
  </si>
  <si>
    <t>533100231100001087912</t>
  </si>
  <si>
    <t>公务交通补贴（行政）</t>
  </si>
  <si>
    <t>30239</t>
  </si>
  <si>
    <t>其他交通费用</t>
  </si>
  <si>
    <t>533100221100000517465</t>
  </si>
  <si>
    <t>机关单位退休人员统筹外待遇</t>
  </si>
  <si>
    <t>30302</t>
  </si>
  <si>
    <t>退休费</t>
  </si>
  <si>
    <t>533100221100000517468</t>
  </si>
  <si>
    <t>事业单位退休人员统筹外待遇</t>
  </si>
  <si>
    <t>533100221100000379558</t>
  </si>
  <si>
    <t>芒市代管州属企业离休干部离休金</t>
  </si>
  <si>
    <t>30399</t>
  </si>
  <si>
    <t>其他对个人和家庭的补助</t>
  </si>
  <si>
    <t>533100221100000379559</t>
  </si>
  <si>
    <t>原州宾馆职工养老保险财政补贴</t>
  </si>
  <si>
    <t>预算05-1表</t>
  </si>
  <si>
    <t>2025年部门项目支出预算表</t>
  </si>
  <si>
    <t>项目分类</t>
  </si>
  <si>
    <t>项目单位</t>
  </si>
  <si>
    <t>经济科目编码</t>
  </si>
  <si>
    <t>经济科目名称</t>
  </si>
  <si>
    <t>本年拨款</t>
  </si>
  <si>
    <t>其中：本次下达</t>
  </si>
  <si>
    <t>城乡居民养老保险待遇补助和政府补贴经费</t>
  </si>
  <si>
    <t>民生类</t>
  </si>
  <si>
    <t>533100251100003838844</t>
  </si>
  <si>
    <t>31302</t>
  </si>
  <si>
    <t>对社会保险基金补助</t>
  </si>
  <si>
    <t>城乡居民养老保险困难群体政府代缴(州本级)经费</t>
  </si>
  <si>
    <t>533100251100003838863</t>
  </si>
  <si>
    <t>30311</t>
  </si>
  <si>
    <t>代缴社会保险费</t>
  </si>
  <si>
    <t>创业担保贷款贴息资金经费</t>
  </si>
  <si>
    <t>533100251100003701523</t>
  </si>
  <si>
    <t>单位资金安排工伤预防费项目经费</t>
  </si>
  <si>
    <t>事业发展类</t>
  </si>
  <si>
    <t>533100251100003726395</t>
  </si>
  <si>
    <t>30216</t>
  </si>
  <si>
    <t>培训费</t>
  </si>
  <si>
    <t>单位资金安排全州人事考试考务项目经费</t>
  </si>
  <si>
    <t>专项业务类</t>
  </si>
  <si>
    <t>533100210000000005039</t>
  </si>
  <si>
    <t>30214</t>
  </si>
  <si>
    <t>租赁费</t>
  </si>
  <si>
    <t>30299</t>
  </si>
  <si>
    <t>其他商品和服务支出</t>
  </si>
  <si>
    <t>德宏州州本级机关事业单位基本养老保险收支缺口资金</t>
  </si>
  <si>
    <t>533100231100001090643</t>
  </si>
  <si>
    <t>非税征管成本补助经费</t>
  </si>
  <si>
    <t>533100241100002399044</t>
  </si>
  <si>
    <t>借用失业保险基金补充创业担保贷款担保基金资金</t>
  </si>
  <si>
    <t>533100231100001086872</t>
  </si>
  <si>
    <t>31204</t>
  </si>
  <si>
    <t>费用补贴</t>
  </si>
  <si>
    <t>就业专项资金</t>
  </si>
  <si>
    <t>533100200000000000335</t>
  </si>
  <si>
    <t>全州面试工作经费</t>
  </si>
  <si>
    <t>533100200000000000646</t>
  </si>
  <si>
    <t>30217</t>
  </si>
  <si>
    <t>人力资源社会保障业务经费</t>
  </si>
  <si>
    <t>533100200000000000451</t>
  </si>
  <si>
    <t>30212</t>
  </si>
  <si>
    <t>因公出国（境）费用</t>
  </si>
  <si>
    <t>30213</t>
  </si>
  <si>
    <t>维修（护）费</t>
  </si>
  <si>
    <t>30215</t>
  </si>
  <si>
    <t>会议费</t>
  </si>
  <si>
    <t>30227</t>
  </si>
  <si>
    <t>委托业务费</t>
  </si>
  <si>
    <t>30231</t>
  </si>
  <si>
    <t>公务用车运行维护费</t>
  </si>
  <si>
    <t>预算05-2表</t>
  </si>
  <si>
    <t>单位名称、项目名称</t>
  </si>
  <si>
    <t>项目年度绩效目标</t>
  </si>
  <si>
    <t>一级指标</t>
  </si>
  <si>
    <t>二级指标</t>
  </si>
  <si>
    <t>三级指标</t>
  </si>
  <si>
    <t>指标性质</t>
  </si>
  <si>
    <t>指标值</t>
  </si>
  <si>
    <t>度量单位</t>
  </si>
  <si>
    <t>指标属性</t>
  </si>
  <si>
    <t>指标内容</t>
  </si>
  <si>
    <t>2025年，德宏州预计组织开展公务员录用笔试1次、事业单位公开招聘笔试1次，其他职业资格考试2次，服务考生人数预计1人次以上。把好全州各级党政机关选人用人关，促进大中专毕业生就业，使广大考生实现公平就业，解决好部分社会待业人员及其他符合报考条件的公民就业问题。</t>
  </si>
  <si>
    <t>产出指标</t>
  </si>
  <si>
    <t>数量指标</t>
  </si>
  <si>
    <t>组织人事考试场数</t>
  </si>
  <si>
    <t>&gt;=</t>
  </si>
  <si>
    <t>次</t>
  </si>
  <si>
    <t>定量指标</t>
  </si>
  <si>
    <t>反映开展人事考试情况。</t>
  </si>
  <si>
    <t>质量指标</t>
  </si>
  <si>
    <t>组织考试活动合格率</t>
  </si>
  <si>
    <t>90</t>
  </si>
  <si>
    <t>%</t>
  </si>
  <si>
    <t>反映组织考试活动合格率</t>
  </si>
  <si>
    <t>时效指标</t>
  </si>
  <si>
    <t>考试工作按时完成率</t>
  </si>
  <si>
    <t>=</t>
  </si>
  <si>
    <t>100</t>
  </si>
  <si>
    <t>反映考试工作是否按省考试院安排时间完成</t>
  </si>
  <si>
    <t>成本指标</t>
  </si>
  <si>
    <t>经济成本指标</t>
  </si>
  <si>
    <t>&lt;=</t>
  </si>
  <si>
    <t>预算批复数</t>
  </si>
  <si>
    <t>元</t>
  </si>
  <si>
    <t>定性指标</t>
  </si>
  <si>
    <t>反映预算指标值情况</t>
  </si>
  <si>
    <t>效益指标</t>
  </si>
  <si>
    <t>社会效益</t>
  </si>
  <si>
    <t>促进社会就业</t>
  </si>
  <si>
    <t>促进</t>
  </si>
  <si>
    <t>是/否</t>
  </si>
  <si>
    <t>反映项目实施社会效益，促进
就业人数</t>
  </si>
  <si>
    <t>满意度指标</t>
  </si>
  <si>
    <t>服务对象满意度</t>
  </si>
  <si>
    <t>考生满意度</t>
  </si>
  <si>
    <t>95</t>
  </si>
  <si>
    <t>反映项目实施后服务对象满意度。</t>
  </si>
  <si>
    <t>基金使用效率得到提升，基金收支平衡，确保全州104526名年满65周岁及以上享受待遇的城乡老年居民加发5元的基础养老金随正常的基础养老金一起按时足额发放，实现“老有年养、老有年依，老有所乐”。</t>
  </si>
  <si>
    <t>年满65周岁及以上领取待遇人数</t>
  </si>
  <si>
    <t>104526</t>
  </si>
  <si>
    <t>人</t>
  </si>
  <si>
    <t>反映满65周岁及以上领取待遇人数</t>
  </si>
  <si>
    <t>补助对象认定准确率</t>
  </si>
  <si>
    <t>反映补助对象的认定是否符合政策标准。</t>
  </si>
  <si>
    <t>城乡居民基本养老保险补助资金按时发放率</t>
  </si>
  <si>
    <t>98</t>
  </si>
  <si>
    <t>反映养老金待遇资金发放过程是否得到有效监管。</t>
  </si>
  <si>
    <t>养老保障水平提升</t>
  </si>
  <si>
    <t>水平提升</t>
  </si>
  <si>
    <t>反映财政部门对城乡居民基本养老保险养老保险待遇保障标准的提升水平。</t>
  </si>
  <si>
    <t>待遇领取人员满意度</t>
  </si>
  <si>
    <t>反映待遇领取人员的满意度。</t>
  </si>
  <si>
    <t>就业是最大的民生，坚持实施就业优先战略和积极的就业政策，实现公平就业、充分就业和更高质量的就业。通过多种途径稳定就业岗位，把促进就业作为经济社会发展的优先目标，不断增加劳动者就业竞争力，提高就业率，保持就业局势总体平稳。目标1：组织符合条件的劳动者免费开展职业技能培训和创业培训；目标2：给予安排在公益性岗位的就业困难人员发放社会保险补贴、给予符合条件的在州内2所高校就读的高校毕业生发放求职创业补贴；目标3：做好开发就业困难人员相关的公益性岗位等工作。</t>
  </si>
  <si>
    <t>公益性岗位就业人数</t>
  </si>
  <si>
    <t>250</t>
  </si>
  <si>
    <t>反映公益性岗位人数情况</t>
  </si>
  <si>
    <t>补贴发放准确率</t>
  </si>
  <si>
    <t>反映补贴发放情况</t>
  </si>
  <si>
    <t>补助资金发放及时性</t>
  </si>
  <si>
    <t>及时性</t>
  </si>
  <si>
    <t>反映补助资金情况</t>
  </si>
  <si>
    <t>促进社会稳定</t>
  </si>
  <si>
    <t>稳定</t>
  </si>
  <si>
    <t>反映促进就业情况</t>
  </si>
  <si>
    <t>享受补贴人员满意度</t>
  </si>
  <si>
    <t>反映享受补贴人员满意情况。</t>
  </si>
  <si>
    <t>在确保创业担保贷款稳步推进的前提下，将我州创业担保贷款规模从目前的3500万元调整到2000万元。第一步：由2家承贷银行在定期存款到期后原渠道返还1500万（云南芒市
农村商业银行股份有限公司营业部1000万元、中国邮政储蓄银行股份有限公司芒市支行500万元），预计在2023年12月底前归还到位；第二步：州级财政从2023年起至2026年按照每年25%的比例列入财政预算安排，每年筹集500万元资金用于补充创业小额贷款担保基金，在每年12月底以前拨付到位，确保在2026年底以前全部归还到位原借用的失业保险基金3500万元。</t>
  </si>
  <si>
    <t>归还借用失业保险基金补充创业担保贷款担保基金资金</t>
  </si>
  <si>
    <t>500</t>
  </si>
  <si>
    <t>万元</t>
  </si>
  <si>
    <t>反映归还借用失业保险基金补充
创业担保贷款担保基金资金金额</t>
  </si>
  <si>
    <t>还款及时率</t>
  </si>
  <si>
    <t>反映还款按规定时间完成情况</t>
  </si>
  <si>
    <t>确保失业保险基金安全</t>
  </si>
  <si>
    <t>基金安全</t>
  </si>
  <si>
    <t>确保失业保险基金安全，更好发挥失业保险的保生活、防失业、促就业的功能作用</t>
  </si>
  <si>
    <t>就业扶持政策经办服务满意度</t>
  </si>
  <si>
    <t>2025年，德宏州预计组织开展三支一扶笔试1次，基层治理专干笔试1次，服务考生人数预计1人次以上。把好全州各级党政机关选人用人关，促进大中专毕业生就业，使广大考生实现公平就业，解决好部分社会待业人员及其他符合报考条件的公民就业问题。</t>
  </si>
  <si>
    <t>场</t>
  </si>
  <si>
    <t>着力完善创业创新机制、做优创业创新环境、激发创业创新活力，健全完善创业促进就业机制，严格执行相关政策规定，完善工作措施，规范创业担保贷款工作流程和服务管理，为我州广大创业者提供政策咨询、申请受理、初审调查、评估项目、贷款推荐等服务，确保符合政策扶持条件的创业人员及时得到扶持和创业服务，2025年扶持创业人员500人以上。</t>
  </si>
  <si>
    <t>创业担保贷款扶持创业人数</t>
  </si>
  <si>
    <t>反映创业担保贷款实际扶持的
创业人数。</t>
  </si>
  <si>
    <t>资格审核准确率</t>
  </si>
  <si>
    <t>反映创业担保贷款资格审核情况</t>
  </si>
  <si>
    <t>及时偿还贷款贴息</t>
  </si>
  <si>
    <t>及时</t>
  </si>
  <si>
    <t>反映偿还贷款情况</t>
  </si>
  <si>
    <t>带动社会就业</t>
  </si>
  <si>
    <t>带动</t>
  </si>
  <si>
    <t>反映带动吸纳就业人员情况。</t>
  </si>
  <si>
    <t>发放创业担保贷款服务满意度</t>
  </si>
  <si>
    <t>反映扶持的创业人员对创业帮扶服务的满意度情况。</t>
  </si>
  <si>
    <t>对参加城乡居民养老保险的低保对象、特困人员、返贫致贫人口、重度残疾人、三级残疾人等缴费困难群体，地方人民政府为其代缴部分或全部最低缴费档次养老保险费。为25217人困难群体及三级残疾人代缴养老保险费。</t>
  </si>
  <si>
    <t>三类人员补助人数</t>
  </si>
  <si>
    <t>25217</t>
  </si>
  <si>
    <t>反映代缴困难群体人数、低保人数及三级残疾人数（符合条件的“三类人员”全部代缴）情况</t>
  </si>
  <si>
    <t>困难群体保险代缴及时率</t>
  </si>
  <si>
    <t>反映代缴困难群体保费按时代缴情况</t>
  </si>
  <si>
    <t>困难群体参保覆盖率</t>
  </si>
  <si>
    <t>反映困难群体覆盖率情况</t>
  </si>
  <si>
    <t>参保人员满意度</t>
  </si>
  <si>
    <t>反映参保人员满意情况</t>
  </si>
  <si>
    <t>2025年实现城镇新增就业不低于3600人，城镇登记失业率控制在5.5%以内；农村劳动力转移就业不低于34万人；参加基本养老83万人；开展职业技能培训不低于8000人，开展技能评价不低于6000人；劳动人事争议仲裁结案率达90%以上、调解成功率60%以上；劳动保障监察结案率达97%以上，拖欠农民工工资举报投诉案件结案率达98%以上</t>
  </si>
  <si>
    <t>参加城镇职工基本养老保险人数</t>
  </si>
  <si>
    <t>18.94</t>
  </si>
  <si>
    <t>万人次</t>
  </si>
  <si>
    <t>反映参加城镇职工基本养老保险人数情况</t>
  </si>
  <si>
    <t>参加工伤保险人数</t>
  </si>
  <si>
    <t>16.14</t>
  </si>
  <si>
    <t>反映参加工伤保险人数情况</t>
  </si>
  <si>
    <t>城镇新增就业人数</t>
  </si>
  <si>
    <t>3600</t>
  </si>
  <si>
    <t>反映城镇新增就业人数情况</t>
  </si>
  <si>
    <t>养老保险补助资金发放足额率</t>
  </si>
  <si>
    <t>反映生活补助是否足额发放。</t>
  </si>
  <si>
    <t>投诉处理率</t>
  </si>
  <si>
    <t>反映接到投诉及时处理</t>
  </si>
  <si>
    <t>养老保险补助按时发放率</t>
  </si>
  <si>
    <t>反映补助资金发放时间按政策执
行的情况。</t>
  </si>
  <si>
    <t>创业培训完成及时率</t>
  </si>
  <si>
    <t>反映创业培训完成时间(计算公式在2025年度内完成培训次数/计划完成次数*100%。</t>
  </si>
  <si>
    <t>劳动人事争议仲裁结案率</t>
  </si>
  <si>
    <t>反映劳动人事争议仲裁结案情况</t>
  </si>
  <si>
    <t>拖欠农民工工资举报投诉结案率</t>
  </si>
  <si>
    <t>反映拖欠农民工工资举报投诉结案情况</t>
  </si>
  <si>
    <t>劳动人事争议调解成功率</t>
  </si>
  <si>
    <t>60</t>
  </si>
  <si>
    <t>反映劳动人事争议调解结案情况</t>
  </si>
  <si>
    <t>反映受益对象对就业扶持政
策经办服务满意情况。</t>
  </si>
  <si>
    <t>受益对象满意度</t>
  </si>
  <si>
    <t>反映项目实施后受益对象的满意度。</t>
  </si>
  <si>
    <t xml:space="preserve">目标1：针对我州交通运输和建筑施工400名“三类人员”，通过实施交通运输和建筑施工等行业重点企业“三类人员”工伤预防能力提升培训工程，对重点培训对象开展全覆盖、高质量培训；
 目标2：针对我州2.05万家可疑未参保企业开展参保扩面短信推送和增参保企业集中大型培训；
 目标3：针对工伤高发的10家重点企业开展工伤预防精准化治理工作，通过“一企一调”“一企一课”“一企一策”精准调研、培训和回访，遏制企业工伤多发形势。                                                                                                                                                                                                                                             </t>
  </si>
  <si>
    <t>实现参保人数增长</t>
  </si>
  <si>
    <t xml:space="preserve">实施“增参保”工程，实现企业参保人数较2024年增长5%
</t>
  </si>
  <si>
    <t>“三类人员”培训人数</t>
  </si>
  <si>
    <t>400</t>
  </si>
  <si>
    <t>通过实施交通运输和建筑施工等行业重点企业“三类人员”工伤预防能力提升培训工程，对重点培训对象开展全覆盖、高质量培训。</t>
  </si>
  <si>
    <t>培训合格率</t>
  </si>
  <si>
    <t>反映培训合格率</t>
  </si>
  <si>
    <t>培训开展及时性</t>
  </si>
  <si>
    <t>反映培开展及时性</t>
  </si>
  <si>
    <t>重点企业工伤事故发生率了降低</t>
  </si>
  <si>
    <t>实现10家重点企业工伤事故发生率降低10%</t>
  </si>
  <si>
    <t>受益企业和职工满意度</t>
  </si>
  <si>
    <t>参加培训的企业和职工平均满意率大于90%</t>
  </si>
  <si>
    <t>2025年开展面试工作2次。工作主要由州委组织部、州人力资源和社会保障局负责组织实施。认真把控公务员队伍选人“总闸门”，充分依托考试录用公务员为全州各级党政机关用人把好选人关，解决好部分大中专毕业生，社会待业人员及其他符合报考条件的公民就业问题。</t>
  </si>
  <si>
    <t>组织开展面试工作次数</t>
  </si>
  <si>
    <t>反映开展面试工作情况</t>
  </si>
  <si>
    <t>面试考官人数培训率</t>
  </si>
  <si>
    <t>反映面试考官培训实际到场人数</t>
  </si>
  <si>
    <t>面试工作按时完成率</t>
  </si>
  <si>
    <t>反映面试工作是否按州公务员
局安排时间完成</t>
  </si>
  <si>
    <t>录用人员满意度</t>
  </si>
  <si>
    <t>对录用人员满意度进行跟踪服务。</t>
  </si>
  <si>
    <t>基金收支平衡，使用效率得到提升机关事业单位养老保险退休人数4160人，按时足额发放，社会化发放率100%，实现“老有年养、老有年依，老有所乐”。</t>
  </si>
  <si>
    <t>机关事业单位退休人数</t>
  </si>
  <si>
    <t>4160</t>
  </si>
  <si>
    <t>改善补助对象生活水平</t>
  </si>
  <si>
    <t>生活水平提高</t>
  </si>
  <si>
    <t>反映项目实施后对补助对象的
生活改善情况。</t>
  </si>
  <si>
    <t>领取待遇人员满意度</t>
  </si>
  <si>
    <t>反映项目实施后受益对象的满意
度。</t>
  </si>
  <si>
    <t>预算06表</t>
  </si>
  <si>
    <t>政府性基金预算支出预算表</t>
  </si>
  <si>
    <t>单位名称：德宏傣族景颇族自治州残疾人联合会</t>
  </si>
  <si>
    <t>本年政府性基金预算支出</t>
  </si>
  <si>
    <t>合  计</t>
  </si>
  <si>
    <t>注：本单位本年度无此项预算。</t>
  </si>
  <si>
    <t>预算07表</t>
  </si>
  <si>
    <t>预算项目</t>
  </si>
  <si>
    <t>采购项目</t>
  </si>
  <si>
    <t>采购目录</t>
  </si>
  <si>
    <t>计量
单位</t>
  </si>
  <si>
    <t>数量</t>
  </si>
  <si>
    <t>面向中小企业预留资金</t>
  </si>
  <si>
    <t>政府性
基金</t>
  </si>
  <si>
    <t>国有资本经营收益</t>
  </si>
  <si>
    <t>财政专户管理的收入</t>
  </si>
  <si>
    <t>单位自筹</t>
  </si>
  <si>
    <t>事业单位
经营收入</t>
  </si>
  <si>
    <t>车辆加油</t>
  </si>
  <si>
    <t>车辆加油、添加燃料服务</t>
  </si>
  <si>
    <t>项</t>
  </si>
  <si>
    <t>车辆维修和保养服务</t>
  </si>
  <si>
    <t>办公用纸</t>
  </si>
  <si>
    <t>复印纸</t>
  </si>
  <si>
    <t>批</t>
  </si>
  <si>
    <t>机动车保险服务</t>
  </si>
  <si>
    <t>保安服务费</t>
  </si>
  <si>
    <t>物业管理服务</t>
  </si>
  <si>
    <t>培训服务</t>
  </si>
  <si>
    <t>预算08表</t>
  </si>
  <si>
    <t>政府购买服务项目</t>
  </si>
  <si>
    <t>政府购买服务目录</t>
  </si>
  <si>
    <t>B1102 物业管理服务</t>
  </si>
  <si>
    <t>预算09-1表</t>
  </si>
  <si>
    <t>单位名称（项目）</t>
  </si>
  <si>
    <t>地区</t>
  </si>
  <si>
    <t>政府性基金</t>
  </si>
  <si>
    <t>芒市</t>
  </si>
  <si>
    <t>梁河</t>
  </si>
  <si>
    <t>盈江</t>
  </si>
  <si>
    <t>陇川</t>
  </si>
  <si>
    <t>瑞丽</t>
  </si>
  <si>
    <t>预算09-2表</t>
  </si>
  <si>
    <t>根据2024年云南省人力资源和社会保障事业发展计划，州属企业退休人员社会化发放率达100%，实现“老有所依，老有所乐”。</t>
  </si>
  <si>
    <t>州属企业退休人员</t>
  </si>
  <si>
    <t>3804</t>
  </si>
  <si>
    <t>反映州属企业退休人数</t>
  </si>
  <si>
    <t>社会化发放率</t>
  </si>
  <si>
    <t>反映社会化服务效力</t>
  </si>
  <si>
    <t>反映服务对象满意度</t>
  </si>
  <si>
    <t>对选择较高档次缴费的参保人缴费后及时给予相应的政府补助，同时，扎实开展好城乡居民基本养老保险经办服务工作。（1）做好参保登记工作，做到应保尽保，确保参保目标任务的完成；（2）加大城乡居民基本养老保险收缴力度，开展好政策宣传及待遇领取人员生存认证工作，确保基金安全；（3）及时、准确地为参保缴费人员建立个人账户 ，提供方便快捷的查询服务；（4）确保基金地按时足额发放。</t>
  </si>
  <si>
    <t>城乡居民基本养老保险参保人数</t>
  </si>
  <si>
    <t>627020</t>
  </si>
  <si>
    <t>反映城乡居民基本养老保险参保人数情况。</t>
  </si>
  <si>
    <t>对对选择较高档次缴费的参保人缴费后及时给予相应的政府补助，同时，扎实开展好城乡居民基本养老保险经办服务工作。（1）做好参保登记工作，做到应保尽保，确保参保目标任务的完成；（2）加大城乡居民基本养老保险收缴力度，开展好政策宣传及待遇领取人员生存认证工作，确保基金安全；（3）及时、准确地为参保缴费人员建立个人账户 ，提供方便快捷的查询服务；（4）确保基金地按时足额发放。</t>
  </si>
  <si>
    <t>个人缴费补贴率</t>
  </si>
  <si>
    <t>反映个人缴费补贴情况</t>
  </si>
  <si>
    <t>可持续影响</t>
  </si>
  <si>
    <t>居民参保人数较上年提高</t>
  </si>
  <si>
    <t>较上年提高</t>
  </si>
  <si>
    <t>反映参保缴费意识情况</t>
  </si>
  <si>
    <t>反映参保人员满意度</t>
  </si>
  <si>
    <t>人社政务服务好评率</t>
  </si>
  <si>
    <t>反映项目实施后受益对象对经办服务的满意度。</t>
  </si>
  <si>
    <t>预算10表</t>
  </si>
  <si>
    <t>资产类别</t>
  </si>
  <si>
    <t>资产分类代码.名称</t>
  </si>
  <si>
    <t>资产名称</t>
  </si>
  <si>
    <t>计量单位</t>
  </si>
  <si>
    <t>财政部门批复数（元）</t>
  </si>
  <si>
    <t>单价</t>
  </si>
  <si>
    <t>金额</t>
  </si>
  <si>
    <t>预算11表</t>
  </si>
  <si>
    <t>上级补助</t>
  </si>
  <si>
    <t>提前下达2025年中央就业财政补助（本级）资金</t>
  </si>
  <si>
    <t>预算12表</t>
  </si>
  <si>
    <t>项目级次</t>
  </si>
  <si>
    <t>311 专项业务类</t>
  </si>
  <si>
    <t>本级</t>
  </si>
  <si>
    <t>312 民生类</t>
  </si>
  <si>
    <t>313 事业发展类</t>
  </si>
  <si>
    <t>322 民生类</t>
  </si>
  <si>
    <t>城乡养老保险政府补助经费</t>
  </si>
  <si>
    <t>对下</t>
  </si>
  <si>
    <t>323 事业发展类</t>
  </si>
  <si>
    <t>州属企业社会化管理服务经费</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</si>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</sst>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38">
    <font>
      <sz val="11"/>
      <color theme="1"/>
      <name val="Calibri"/>
      <charset val="134"/>
    </font>
    <font>
      <sz val="9"/>
      <name val="宋体"/>
      <charset val="134"/>
    </font>
    <font>
      <sz val="10"/>
      <name val="宋体"/>
      <charset val="134"/>
    </font>
    <font>
      <b/>
      <sz val="23"/>
      <name val="宋体"/>
      <charset val="134"/>
    </font>
    <font>
      <sz val="11"/>
      <name val="宋体"/>
      <charset val="134"/>
    </font>
    <font>
      <b/>
      <sz val="22"/>
      <name val="宋体"/>
      <charset val="134"/>
    </font>
    <font>
      <sz val="10"/>
      <color indexed="65"/>
      <name val="宋体"/>
      <charset val="134"/>
    </font>
    <font>
      <b/>
      <sz val="21"/>
      <name val="宋体"/>
      <charset val="134"/>
    </font>
    <font>
      <sz val="10.5"/>
      <name val="宋体"/>
      <charset val="134"/>
    </font>
    <font>
      <sz val="10.5"/>
      <color indexed="65"/>
      <name val="宋体"/>
      <charset val="134"/>
    </font>
    <font>
      <sz val="9"/>
      <name val="SimSun"/>
      <charset val="134"/>
    </font>
    <font>
      <b/>
      <sz val="20"/>
      <name val="SimSun"/>
      <charset val="134"/>
    </font>
    <font>
      <sz val="11"/>
      <name val="SimSun"/>
      <charset val="134"/>
    </font>
    <font>
      <b/>
      <sz val="18"/>
      <name val="Microsoft Sans Serif"/>
      <charset val="134"/>
    </font>
    <font>
      <sz val="12"/>
      <name val="宋体"/>
      <charset val="134"/>
    </font>
    <font>
      <sz val="10"/>
      <name val="SimSun"/>
      <charset val="134"/>
    </font>
    <font>
      <b/>
      <sz val="20"/>
      <name val="宋体"/>
      <charset val="134"/>
    </font>
    <font>
      <b/>
      <sz val="11"/>
      <name val="宋体"/>
      <charset val="134"/>
    </font>
    <font>
      <b/>
      <sz val="10"/>
      <name val="宋体"/>
      <charset val="134"/>
    </font>
    <font>
      <sz val="11"/>
      <color theme="1"/>
      <name val="等线"/>
      <charset val="134"/>
      <scheme val="minor"/>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2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19" fillId="0" borderId="0" applyFont="0" applyFill="0" applyBorder="0" applyProtection="0">
      <alignment vertical="center"/>
    </xf>
    <xf numFmtId="44" fontId="19" fillId="0" borderId="0" applyFont="0" applyFill="0" applyBorder="0" applyProtection="0">
      <alignment vertical="center"/>
    </xf>
    <xf numFmtId="9" fontId="19" fillId="0" borderId="0" applyFont="0" applyFill="0" applyBorder="0" applyProtection="0">
      <alignment vertical="center"/>
    </xf>
    <xf numFmtId="41" fontId="19" fillId="0" borderId="0" applyFont="0" applyFill="0" applyBorder="0" applyProtection="0">
      <alignment vertical="center"/>
    </xf>
    <xf numFmtId="42" fontId="19" fillId="0" borderId="0" applyFont="0" applyFill="0" applyBorder="0" applyProtection="0">
      <alignment vertical="center"/>
    </xf>
    <xf numFmtId="0" fontId="20" fillId="0" borderId="0" applyNumberFormat="0" applyFill="0" applyBorder="0" applyProtection="0">
      <alignment vertical="center"/>
    </xf>
    <xf numFmtId="0" fontId="21" fillId="0" borderId="0" applyNumberFormat="0" applyFill="0" applyBorder="0" applyProtection="0">
      <alignment vertical="center"/>
    </xf>
    <xf numFmtId="0" fontId="19" fillId="2" borderId="13" applyNumberFormat="0" applyFont="0" applyProtection="0">
      <alignment vertical="center"/>
    </xf>
    <xf numFmtId="0" fontId="22" fillId="0" borderId="0" applyNumberFormat="0" applyFill="0" applyBorder="0" applyProtection="0">
      <alignment vertical="center"/>
    </xf>
    <xf numFmtId="0" fontId="23" fillId="0" borderId="0" applyNumberFormat="0" applyFill="0" applyBorder="0" applyProtection="0">
      <alignment vertical="center"/>
    </xf>
    <xf numFmtId="0" fontId="24" fillId="0" borderId="0" applyNumberFormat="0" applyFill="0" applyBorder="0" applyProtection="0">
      <alignment vertical="center"/>
    </xf>
    <xf numFmtId="0" fontId="25" fillId="0" borderId="14" applyNumberFormat="0" applyFill="0" applyProtection="0">
      <alignment vertical="center"/>
    </xf>
    <xf numFmtId="0" fontId="26" fillId="0" borderId="14" applyNumberFormat="0" applyFill="0" applyProtection="0">
      <alignment vertical="center"/>
    </xf>
    <xf numFmtId="0" fontId="27" fillId="0" borderId="15" applyNumberFormat="0" applyFill="0" applyProtection="0">
      <alignment vertical="center"/>
    </xf>
    <xf numFmtId="0" fontId="27" fillId="0" borderId="0" applyNumberFormat="0" applyFill="0" applyBorder="0" applyProtection="0">
      <alignment vertical="center"/>
    </xf>
    <xf numFmtId="0" fontId="28" fillId="3" borderId="16" applyNumberFormat="0" applyProtection="0">
      <alignment vertical="center"/>
    </xf>
    <xf numFmtId="0" fontId="29" fillId="4" borderId="17" applyNumberFormat="0" applyProtection="0">
      <alignment vertical="center"/>
    </xf>
    <xf numFmtId="0" fontId="30" fillId="4" borderId="16" applyNumberFormat="0" applyProtection="0">
      <alignment vertical="center"/>
    </xf>
    <xf numFmtId="0" fontId="31" fillId="5" borderId="18" applyNumberFormat="0" applyProtection="0">
      <alignment vertical="center"/>
    </xf>
    <xf numFmtId="0" fontId="32" fillId="0" borderId="19" applyNumberFormat="0" applyFill="0" applyProtection="0">
      <alignment vertical="center"/>
    </xf>
    <xf numFmtId="0" fontId="33" fillId="0" borderId="20" applyNumberFormat="0" applyFill="0" applyProtection="0">
      <alignment vertical="center"/>
    </xf>
    <xf numFmtId="0" fontId="34" fillId="6" borderId="0" applyNumberFormat="0" applyBorder="0" applyProtection="0">
      <alignment vertical="center"/>
    </xf>
    <xf numFmtId="0" fontId="35" fillId="7" borderId="0" applyNumberFormat="0" applyBorder="0" applyProtection="0">
      <alignment vertical="center"/>
    </xf>
    <xf numFmtId="0" fontId="36" fillId="8" borderId="0" applyNumberFormat="0" applyBorder="0" applyProtection="0">
      <alignment vertical="center"/>
    </xf>
    <xf numFmtId="0" fontId="37" fillId="9" borderId="0" applyNumberFormat="0" applyBorder="0" applyProtection="0">
      <alignment vertical="center"/>
    </xf>
    <xf numFmtId="0" fontId="19" fillId="10" borderId="0" applyNumberFormat="0" applyBorder="0" applyProtection="0">
      <alignment vertical="center"/>
    </xf>
    <xf numFmtId="0" fontId="19" fillId="11" borderId="0" applyNumberFormat="0" applyBorder="0" applyProtection="0">
      <alignment vertical="center"/>
    </xf>
    <xf numFmtId="0" fontId="37" fillId="12" borderId="0" applyNumberFormat="0" applyBorder="0" applyProtection="0">
      <alignment vertical="center"/>
    </xf>
    <xf numFmtId="0" fontId="37" fillId="13" borderId="0" applyNumberFormat="0" applyBorder="0" applyProtection="0">
      <alignment vertical="center"/>
    </xf>
    <xf numFmtId="0" fontId="19" fillId="14" borderId="0" applyNumberFormat="0" applyBorder="0" applyProtection="0">
      <alignment vertical="center"/>
    </xf>
    <xf numFmtId="0" fontId="19" fillId="15" borderId="0" applyNumberFormat="0" applyBorder="0" applyProtection="0">
      <alignment vertical="center"/>
    </xf>
    <xf numFmtId="0" fontId="37" fillId="16" borderId="0" applyNumberFormat="0" applyBorder="0" applyProtection="0">
      <alignment vertical="center"/>
    </xf>
    <xf numFmtId="0" fontId="37" fillId="17" borderId="0" applyNumberFormat="0" applyBorder="0" applyProtection="0">
      <alignment vertical="center"/>
    </xf>
    <xf numFmtId="0" fontId="19" fillId="18" borderId="0" applyNumberFormat="0" applyBorder="0" applyProtection="0">
      <alignment vertical="center"/>
    </xf>
    <xf numFmtId="0" fontId="19" fillId="19" borderId="0" applyNumberFormat="0" applyBorder="0" applyProtection="0">
      <alignment vertical="center"/>
    </xf>
    <xf numFmtId="0" fontId="37" fillId="20" borderId="0" applyNumberFormat="0" applyBorder="0" applyProtection="0">
      <alignment vertical="center"/>
    </xf>
    <xf numFmtId="0" fontId="37" fillId="21" borderId="0" applyNumberFormat="0" applyBorder="0" applyProtection="0">
      <alignment vertical="center"/>
    </xf>
    <xf numFmtId="0" fontId="19" fillId="22" borderId="0" applyNumberFormat="0" applyBorder="0" applyProtection="0">
      <alignment vertical="center"/>
    </xf>
    <xf numFmtId="0" fontId="19" fillId="23" borderId="0" applyNumberFormat="0" applyBorder="0" applyProtection="0">
      <alignment vertical="center"/>
    </xf>
    <xf numFmtId="0" fontId="37" fillId="24" borderId="0" applyNumberFormat="0" applyBorder="0" applyProtection="0">
      <alignment vertical="center"/>
    </xf>
    <xf numFmtId="0" fontId="37" fillId="25" borderId="0" applyNumberFormat="0" applyBorder="0" applyProtection="0">
      <alignment vertical="center"/>
    </xf>
    <xf numFmtId="0" fontId="19" fillId="26" borderId="0" applyNumberFormat="0" applyBorder="0" applyProtection="0">
      <alignment vertical="center"/>
    </xf>
    <xf numFmtId="0" fontId="19" fillId="27" borderId="0" applyNumberFormat="0" applyBorder="0" applyProtection="0">
      <alignment vertical="center"/>
    </xf>
    <xf numFmtId="0" fontId="37" fillId="28" borderId="0" applyNumberFormat="0" applyBorder="0" applyProtection="0">
      <alignment vertical="center"/>
    </xf>
    <xf numFmtId="0" fontId="37" fillId="29" borderId="0" applyNumberFormat="0" applyBorder="0" applyProtection="0">
      <alignment vertical="center"/>
    </xf>
    <xf numFmtId="0" fontId="19" fillId="30" borderId="0" applyNumberFormat="0" applyBorder="0" applyProtection="0">
      <alignment vertical="center"/>
    </xf>
    <xf numFmtId="0" fontId="19" fillId="31" borderId="0" applyNumberFormat="0" applyBorder="0" applyProtection="0">
      <alignment vertical="center"/>
    </xf>
    <xf numFmtId="0" fontId="37" fillId="32" borderId="0" applyNumberFormat="0" applyBorder="0" applyProtection="0">
      <alignment vertical="center"/>
    </xf>
    <xf numFmtId="176" fontId="1" fillId="0" borderId="7">
      <alignment horizontal="right" vertical="center"/>
    </xf>
    <xf numFmtId="177" fontId="1" fillId="0" borderId="7">
      <alignment horizontal="right" vertical="center"/>
    </xf>
    <xf numFmtId="10" fontId="1" fillId="0" borderId="7">
      <alignment horizontal="right" vertical="center"/>
    </xf>
    <xf numFmtId="178" fontId="1" fillId="0" borderId="7">
      <alignment horizontal="right" vertical="center"/>
    </xf>
    <xf numFmtId="178" fontId="1" fillId="0" borderId="7">
      <alignment horizontal="right" vertical="center"/>
    </xf>
    <xf numFmtId="179" fontId="1" fillId="0" borderId="7">
      <alignment horizontal="right" vertical="center"/>
    </xf>
    <xf numFmtId="180" fontId="1" fillId="0" borderId="7">
      <alignment horizontal="right" vertical="center"/>
    </xf>
    <xf numFmtId="49" fontId="1" fillId="0" borderId="7">
      <alignment horizontal="left" vertical="center" wrapText="1"/>
    </xf>
  </cellStyleXfs>
  <cellXfs count="152">
    <xf numFmtId="0" fontId="0" fillId="0" borderId="0" xfId="0" applyAlignment="1">
      <alignment vertical="top"/>
    </xf>
    <xf numFmtId="0" fontId="1" fillId="0" borderId="0" xfId="0" applyFont="1" applyAlignment="1" applyProtection="1">
      <alignment vertical="top"/>
      <protection locked="0"/>
    </xf>
    <xf numFmtId="49" fontId="2" fillId="0" borderId="0" xfId="0" applyNumberFormat="1" applyFont="1" applyAlignment="1"/>
    <xf numFmtId="0" fontId="2" fillId="0" borderId="0" xfId="0" applyFont="1" applyAlignme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xf numFmtId="0" fontId="2"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1" fillId="0" borderId="7" xfId="0" applyFont="1" applyBorder="1" applyAlignment="1" applyProtection="1">
      <alignment horizontal="left" vertical="center" wrapText="1"/>
      <protection locked="0"/>
    </xf>
    <xf numFmtId="178" fontId="1" fillId="0" borderId="7" xfId="53" applyNumberFormat="1" applyFont="1" applyBorder="1" applyAlignment="1" applyProtection="1">
      <alignment horizontal="right" vertical="center"/>
      <protection locked="0"/>
    </xf>
    <xf numFmtId="0" fontId="2" fillId="0" borderId="7" xfId="0" applyFont="1" applyBorder="1" applyAlignment="1"/>
    <xf numFmtId="49" fontId="1" fillId="0" borderId="7" xfId="56" applyNumberFormat="1"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4" fillId="0" borderId="7" xfId="0" applyFont="1" applyBorder="1" applyAlignment="1" applyProtection="1">
      <alignment horizontal="center" vertical="center" wrapText="1"/>
      <protection locked="0"/>
    </xf>
    <xf numFmtId="0" fontId="4" fillId="0" borderId="7" xfId="0" applyFont="1" applyBorder="1" applyAlignment="1">
      <alignment horizontal="center" vertical="center" wrapText="1"/>
    </xf>
    <xf numFmtId="0" fontId="4" fillId="0" borderId="7" xfId="0" applyFont="1" applyBorder="1" applyAlignment="1">
      <alignment horizontal="center" vertical="center"/>
    </xf>
    <xf numFmtId="0" fontId="1" fillId="0" borderId="7" xfId="0" applyFont="1" applyBorder="1" applyAlignment="1">
      <alignment horizontal="left" vertical="center" wrapText="1"/>
    </xf>
    <xf numFmtId="0" fontId="2" fillId="0" borderId="7" xfId="0" applyFont="1" applyBorder="1" applyAlignment="1" applyProtection="1">
      <alignment horizontal="center" vertical="center" wrapText="1"/>
      <protection locked="0"/>
    </xf>
    <xf numFmtId="0" fontId="1" fillId="0" borderId="7" xfId="0" applyFont="1" applyBorder="1" applyAlignment="1">
      <alignment horizontal="left" vertical="center"/>
    </xf>
    <xf numFmtId="0" fontId="1" fillId="0" borderId="7" xfId="0" applyFont="1" applyBorder="1" applyAlignment="1">
      <alignment horizontal="right" vertical="center" wrapText="1"/>
    </xf>
    <xf numFmtId="0" fontId="1" fillId="0" borderId="7" xfId="0" applyFont="1" applyBorder="1" applyAlignment="1" applyProtection="1">
      <alignment horizontal="right" vertical="center" wrapText="1"/>
      <protection locked="0"/>
    </xf>
    <xf numFmtId="0" fontId="1" fillId="0" borderId="0" xfId="0" applyFont="1" applyAlignment="1">
      <alignment horizontal="right" vertical="center"/>
    </xf>
    <xf numFmtId="0" fontId="5" fillId="0" borderId="0" xfId="0" applyFont="1" applyAlignment="1">
      <alignment horizontal="center" vertical="center" wrapText="1"/>
    </xf>
    <xf numFmtId="0" fontId="1" fillId="0" borderId="0" xfId="0" applyFont="1" applyAlignment="1">
      <alignment horizontal="left" vertical="center"/>
    </xf>
    <xf numFmtId="0" fontId="2" fillId="0" borderId="0" xfId="0" applyFont="1" applyAlignment="1">
      <alignmen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7" xfId="0" applyFont="1" applyBorder="1" applyAlignment="1">
      <alignment vertical="center" wrapText="1"/>
    </xf>
    <xf numFmtId="0" fontId="1" fillId="0" borderId="7" xfId="0" applyFont="1" applyBorder="1" applyAlignment="1">
      <alignment horizontal="right" vertical="center"/>
    </xf>
    <xf numFmtId="0" fontId="1" fillId="0" borderId="7" xfId="0" applyFont="1" applyBorder="1" applyAlignment="1" applyProtection="1">
      <alignment horizontal="center" vertical="center" wrapText="1"/>
      <protection locked="0"/>
    </xf>
    <xf numFmtId="0" fontId="1" fillId="0" borderId="4" xfId="0" applyFont="1" applyBorder="1" applyAlignment="1" applyProtection="1">
      <alignment vertical="center" wrapText="1"/>
      <protection locked="0"/>
    </xf>
    <xf numFmtId="0" fontId="1" fillId="0" borderId="7" xfId="0" applyFont="1" applyBorder="1" applyAlignment="1" applyProtection="1">
      <alignment horizontal="right" vertical="center"/>
      <protection locked="0"/>
    </xf>
    <xf numFmtId="0" fontId="5"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1" fillId="0" borderId="7" xfId="0" applyFont="1" applyBorder="1" applyAlignment="1" applyProtection="1">
      <alignment horizontal="center" vertical="center"/>
      <protection locked="0"/>
    </xf>
    <xf numFmtId="0" fontId="1" fillId="0" borderId="0" xfId="0" applyFont="1" applyAlignment="1" applyProtection="1">
      <alignment horizontal="right" vertical="center"/>
      <protection locked="0"/>
    </xf>
    <xf numFmtId="0" fontId="2" fillId="0" borderId="0" xfId="0" applyFont="1" applyAlignment="1">
      <alignment horizontal="right" vertical="center"/>
    </xf>
    <xf numFmtId="0" fontId="1" fillId="0" borderId="0" xfId="0" applyFont="1" applyAlignment="1">
      <alignment horizontal="left" vertical="center" wrapText="1"/>
    </xf>
    <xf numFmtId="0" fontId="4" fillId="0" borderId="0" xfId="0" applyFont="1" applyAlignment="1">
      <alignment wrapText="1"/>
    </xf>
    <xf numFmtId="0" fontId="2" fillId="0" borderId="0" xfId="0" applyFont="1" applyAlignment="1">
      <alignment horizontal="right" wrapText="1"/>
    </xf>
    <xf numFmtId="0" fontId="2" fillId="0" borderId="0" xfId="0" applyFont="1" applyAlignment="1">
      <alignment wrapText="1"/>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wrapText="1"/>
    </xf>
    <xf numFmtId="0" fontId="4" fillId="0" borderId="8" xfId="0" applyFont="1" applyBorder="1" applyAlignment="1">
      <alignment horizontal="center" vertical="center"/>
    </xf>
    <xf numFmtId="0" fontId="1" fillId="0" borderId="0" xfId="0" applyFont="1" applyAlignment="1" applyProtection="1">
      <alignment horizontal="right"/>
      <protection locked="0"/>
    </xf>
    <xf numFmtId="0" fontId="2" fillId="0" borderId="0" xfId="0" applyFont="1" applyAlignment="1">
      <alignment vertical="top"/>
    </xf>
    <xf numFmtId="0" fontId="4" fillId="0" borderId="5"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3" xfId="0" applyFont="1" applyBorder="1" applyAlignment="1">
      <alignment vertical="center"/>
    </xf>
    <xf numFmtId="0" fontId="2" fillId="0" borderId="0" xfId="0" applyFont="1" applyAlignment="1">
      <alignment horizontal="right"/>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pplyProtection="1">
      <alignment horizontal="center" vertical="center"/>
      <protection locked="0"/>
    </xf>
    <xf numFmtId="0" fontId="1" fillId="0" borderId="6" xfId="0" applyFont="1" applyBorder="1" applyAlignment="1">
      <alignment horizontal="left" vertical="center" wrapText="1"/>
    </xf>
    <xf numFmtId="0" fontId="1" fillId="0" borderId="8" xfId="0" applyFont="1" applyBorder="1" applyAlignment="1">
      <alignment horizontal="left" vertical="center" wrapText="1"/>
    </xf>
    <xf numFmtId="0" fontId="1" fillId="0" borderId="8" xfId="0" applyFont="1" applyBorder="1" applyAlignment="1">
      <alignment horizontal="left" vertical="center"/>
    </xf>
    <xf numFmtId="0" fontId="1" fillId="0" borderId="8" xfId="0" applyFont="1" applyBorder="1" applyAlignment="1">
      <alignment horizontal="right" vertical="center"/>
    </xf>
    <xf numFmtId="0" fontId="1" fillId="0" borderId="11" xfId="0" applyFont="1" applyBorder="1" applyAlignment="1">
      <alignment horizontal="center" vertical="center"/>
    </xf>
    <xf numFmtId="0" fontId="1" fillId="0" borderId="12" xfId="0" applyFont="1" applyBorder="1" applyAlignment="1">
      <alignment horizontal="left" vertical="center"/>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10"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protection locked="0"/>
    </xf>
    <xf numFmtId="0" fontId="4" fillId="0" borderId="12"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1" fillId="0" borderId="0" xfId="0" applyFont="1" applyAlignment="1">
      <alignment horizontal="right"/>
    </xf>
    <xf numFmtId="0" fontId="6" fillId="0" borderId="0" xfId="0" applyFont="1" applyAlignment="1" applyProtection="1">
      <alignment horizontal="right"/>
      <protection locked="0"/>
    </xf>
    <xf numFmtId="49" fontId="6" fillId="0" borderId="0" xfId="0" applyNumberFormat="1" applyFont="1" applyAlignment="1" applyProtection="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0" borderId="0" xfId="0" applyFont="1" applyAlignment="1">
      <alignment horizontal="center" vertical="center"/>
    </xf>
    <xf numFmtId="0" fontId="8" fillId="0" borderId="0" xfId="0" applyFont="1" applyAlignment="1" applyProtection="1">
      <alignment horizontal="left" vertical="center"/>
      <protection locked="0"/>
    </xf>
    <xf numFmtId="0" fontId="9" fillId="0" borderId="0" xfId="0" applyFont="1" applyAlignment="1" applyProtection="1">
      <alignment horizontal="right"/>
      <protection locked="0"/>
    </xf>
    <xf numFmtId="49" fontId="4" fillId="0" borderId="7"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4" fontId="1" fillId="0" borderId="7" xfId="0" applyNumberFormat="1" applyFont="1" applyBorder="1" applyAlignment="1" applyProtection="1">
      <alignment horizontal="right" vertical="center"/>
      <protection locked="0"/>
    </xf>
    <xf numFmtId="4" fontId="1" fillId="0" borderId="7" xfId="0" applyNumberFormat="1" applyFont="1" applyBorder="1" applyAlignment="1" applyProtection="1">
      <alignment horizontal="right" vertical="center" wrapText="1"/>
      <protection locked="0"/>
    </xf>
    <xf numFmtId="0" fontId="4" fillId="0" borderId="0" xfId="0" applyFont="1" applyAlignment="1">
      <alignment vertical="top"/>
    </xf>
    <xf numFmtId="49" fontId="10" fillId="0" borderId="0" xfId="56" applyNumberFormat="1" applyFont="1" applyBorder="1" applyAlignment="1">
      <alignment horizontal="left" vertical="center" wrapText="1"/>
    </xf>
    <xf numFmtId="49" fontId="11" fillId="0" borderId="0" xfId="56" applyNumberFormat="1" applyFont="1" applyBorder="1" applyAlignment="1">
      <alignment horizontal="center" vertical="center" wrapText="1"/>
    </xf>
    <xf numFmtId="49" fontId="10" fillId="0" borderId="7" xfId="56" applyNumberFormat="1" applyFont="1" applyBorder="1" applyAlignment="1">
      <alignment horizontal="center" vertical="center" wrapText="1"/>
    </xf>
    <xf numFmtId="49" fontId="10" fillId="0" borderId="7" xfId="56" applyNumberFormat="1" applyFont="1" applyBorder="1" applyAlignment="1">
      <alignment horizontal="left" vertical="center" wrapText="1"/>
    </xf>
    <xf numFmtId="49" fontId="10" fillId="0" borderId="0" xfId="56" applyNumberFormat="1" applyFont="1" applyBorder="1" applyAlignment="1">
      <alignment horizontal="right" vertical="center" wrapText="1"/>
    </xf>
    <xf numFmtId="49" fontId="10" fillId="0" borderId="0" xfId="0" applyNumberFormat="1" applyFont="1" applyAlignment="1">
      <alignment horizontal="righ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center" vertical="center" wrapText="1"/>
    </xf>
    <xf numFmtId="49" fontId="10" fillId="0" borderId="7" xfId="0" applyNumberFormat="1" applyFont="1" applyBorder="1" applyAlignment="1">
      <alignment horizontal="center" vertical="center" wrapText="1"/>
    </xf>
    <xf numFmtId="49" fontId="1" fillId="0" borderId="7" xfId="56" applyNumberFormat="1" applyFont="1" applyBorder="1" applyAlignment="1">
      <alignment horizontal="left" vertical="center" wrapText="1"/>
    </xf>
    <xf numFmtId="49" fontId="1" fillId="0" borderId="7" xfId="56" applyNumberFormat="1" applyFont="1" applyBorder="1" applyAlignment="1">
      <alignment horizontal="center" vertical="center" wrapText="1"/>
    </xf>
    <xf numFmtId="178" fontId="1" fillId="0" borderId="7" xfId="53" applyNumberFormat="1" applyFont="1" applyBorder="1" applyAlignment="1">
      <alignment horizontal="right" vertical="center"/>
    </xf>
    <xf numFmtId="0" fontId="12" fillId="0" borderId="0" xfId="0" applyFont="1" applyAlignment="1">
      <alignment vertical="top"/>
    </xf>
    <xf numFmtId="0" fontId="11" fillId="0" borderId="0" xfId="0" applyFont="1" applyAlignment="1">
      <alignment horizontal="center" vertical="center"/>
    </xf>
    <xf numFmtId="0" fontId="12" fillId="0" borderId="7" xfId="0" applyFont="1" applyBorder="1" applyAlignment="1">
      <alignment horizontal="center" vertical="center" wrapText="1"/>
    </xf>
    <xf numFmtId="0" fontId="12" fillId="0" borderId="7" xfId="0" applyFont="1" applyBorder="1" applyAlignment="1">
      <alignment horizontal="center" vertical="center"/>
    </xf>
    <xf numFmtId="0" fontId="12" fillId="0" borderId="0" xfId="0" applyFont="1" applyAlignment="1">
      <alignment horizontal="right" vertical="center"/>
    </xf>
    <xf numFmtId="0" fontId="2" fillId="0" borderId="0" xfId="0" applyFont="1" applyAlignment="1">
      <alignment horizontal="center" wrapText="1"/>
    </xf>
    <xf numFmtId="0" fontId="13" fillId="0" borderId="0" xfId="0" applyFont="1" applyAlignment="1">
      <alignment horizontal="center" vertical="center" wrapText="1"/>
    </xf>
    <xf numFmtId="0" fontId="4" fillId="0" borderId="0" xfId="0" applyFont="1" applyAlignment="1">
      <alignment horizontal="left" wrapText="1"/>
    </xf>
    <xf numFmtId="0" fontId="14" fillId="0" borderId="7" xfId="0" applyFont="1" applyBorder="1" applyAlignment="1">
      <alignment horizontal="center" vertical="center" wrapText="1"/>
    </xf>
    <xf numFmtId="0" fontId="14" fillId="0" borderId="2" xfId="0" applyFont="1" applyBorder="1" applyAlignment="1">
      <alignment horizontal="center" vertical="center" wrapText="1"/>
    </xf>
    <xf numFmtId="4" fontId="14" fillId="0" borderId="7" xfId="0" applyNumberFormat="1" applyFont="1" applyBorder="1" applyAlignment="1">
      <alignment vertical="center"/>
    </xf>
    <xf numFmtId="4" fontId="14" fillId="0" borderId="2" xfId="0" applyNumberFormat="1" applyFont="1" applyBorder="1" applyAlignment="1">
      <alignment vertical="center"/>
    </xf>
    <xf numFmtId="49" fontId="11" fillId="0" borderId="0" xfId="0" applyNumberFormat="1" applyFont="1" applyAlignment="1">
      <alignment horizontal="center" vertical="center" wrapText="1"/>
    </xf>
    <xf numFmtId="49" fontId="12" fillId="0" borderId="0" xfId="0" applyNumberFormat="1" applyFont="1" applyAlignment="1">
      <alignment horizontal="left" vertical="center" wrapText="1"/>
    </xf>
    <xf numFmtId="49" fontId="15" fillId="0" borderId="7" xfId="56" applyNumberFormat="1" applyFont="1" applyBorder="1" applyAlignment="1">
      <alignment horizontal="center" vertical="center" wrapText="1"/>
    </xf>
    <xf numFmtId="49" fontId="15" fillId="0" borderId="7" xfId="56" applyNumberFormat="1" applyFont="1" applyBorder="1" applyAlignment="1">
      <alignment horizontal="left" vertical="center" wrapText="1"/>
    </xf>
    <xf numFmtId="178" fontId="15" fillId="0" borderId="7" xfId="53" applyNumberFormat="1" applyFont="1" applyBorder="1" applyAlignment="1">
      <alignment horizontal="right" vertical="center"/>
    </xf>
    <xf numFmtId="49" fontId="15" fillId="0" borderId="7" xfId="56" applyNumberFormat="1" applyFont="1" applyBorder="1" applyAlignment="1">
      <alignment horizontal="left" vertical="center" wrapText="1" indent="1"/>
    </xf>
    <xf numFmtId="49" fontId="15" fillId="0" borderId="7" xfId="56" applyNumberFormat="1" applyFont="1" applyBorder="1" applyAlignment="1">
      <alignment horizontal="left" vertical="center" wrapText="1" indent="2"/>
    </xf>
    <xf numFmtId="0" fontId="16" fillId="0" borderId="0" xfId="0" applyFont="1" applyAlignment="1">
      <alignment horizontal="center" vertical="center"/>
    </xf>
    <xf numFmtId="0" fontId="17" fillId="0" borderId="0" xfId="0" applyFont="1" applyAlignment="1">
      <alignment horizontal="center" vertical="center"/>
    </xf>
    <xf numFmtId="0" fontId="4" fillId="0" borderId="7" xfId="0" applyFont="1" applyBorder="1" applyAlignment="1">
      <alignment horizontal="left" vertical="center"/>
    </xf>
    <xf numFmtId="0" fontId="4" fillId="0" borderId="7" xfId="0" applyFont="1" applyBorder="1" applyAlignment="1" applyProtection="1">
      <alignment vertical="center"/>
      <protection locked="0"/>
    </xf>
    <xf numFmtId="0" fontId="2" fillId="0" borderId="6" xfId="0" applyFont="1" applyBorder="1" applyAlignment="1">
      <alignment vertical="center"/>
    </xf>
    <xf numFmtId="178" fontId="1" fillId="0" borderId="7" xfId="0" applyNumberFormat="1" applyFont="1" applyBorder="1" applyAlignment="1" applyProtection="1">
      <alignment horizontal="right" vertical="center"/>
      <protection locked="0"/>
    </xf>
    <xf numFmtId="0" fontId="18" fillId="0" borderId="7" xfId="0" applyFont="1" applyBorder="1" applyAlignment="1">
      <alignment horizontal="center" vertical="center"/>
    </xf>
    <xf numFmtId="0" fontId="1" fillId="0" borderId="0" xfId="56" applyNumberFormat="1" applyFont="1" applyBorder="1" applyAlignment="1">
      <alignment horizontal="left" vertical="center"/>
    </xf>
    <xf numFmtId="0" fontId="3" fillId="0" borderId="0" xfId="56" applyNumberFormat="1" applyFont="1" applyBorder="1" applyAlignment="1">
      <alignment horizontal="center" vertical="center"/>
    </xf>
    <xf numFmtId="0" fontId="1" fillId="0" borderId="7" xfId="56" applyNumberFormat="1" applyFont="1" applyBorder="1" applyAlignment="1">
      <alignment horizontal="center" vertical="center" wrapText="1"/>
    </xf>
    <xf numFmtId="0" fontId="1" fillId="0" borderId="7" xfId="0" applyFont="1" applyBorder="1" applyAlignment="1">
      <alignment horizontal="center" vertical="center"/>
    </xf>
    <xf numFmtId="0" fontId="1" fillId="0" borderId="7" xfId="56" applyNumberFormat="1" applyFont="1" applyBorder="1" applyAlignment="1">
      <alignment horizontal="left" vertical="center" wrapText="1"/>
    </xf>
    <xf numFmtId="0" fontId="1" fillId="0" borderId="7" xfId="56" applyNumberFormat="1" applyFont="1" applyBorder="1" applyAlignment="1">
      <alignment horizontal="left" vertical="center" wrapText="1" indent="1"/>
    </xf>
    <xf numFmtId="0" fontId="1" fillId="0" borderId="7" xfId="56" applyNumberFormat="1" applyFont="1" applyBorder="1" applyAlignment="1">
      <alignment horizontal="left" vertical="center" wrapText="1" indent="2"/>
    </xf>
    <xf numFmtId="0" fontId="4" fillId="0" borderId="0" xfId="0" applyFont="1" applyAlignment="1">
      <alignment vertical="center"/>
    </xf>
    <xf numFmtId="0" fontId="4" fillId="0" borderId="4" xfId="0" applyFont="1" applyBorder="1" applyAlignment="1">
      <alignment vertical="center"/>
    </xf>
    <xf numFmtId="0" fontId="2" fillId="0" borderId="0" xfId="0" applyFont="1" applyAlignment="1">
      <alignment horizontal="center" vertical="center"/>
    </xf>
    <xf numFmtId="49" fontId="1" fillId="0" borderId="0" xfId="56" applyNumberFormat="1" applyFont="1" applyBorder="1" applyAlignment="1">
      <alignment horizontal="left" vertical="center" wrapText="1"/>
    </xf>
    <xf numFmtId="49" fontId="1" fillId="0" borderId="0" xfId="56" applyNumberFormat="1" applyFont="1" applyBorder="1" applyAlignment="1">
      <alignment horizontal="right" vertical="center" wrapText="1"/>
    </xf>
    <xf numFmtId="49" fontId="3" fillId="0" borderId="0" xfId="0" applyNumberFormat="1" applyFont="1" applyAlignment="1">
      <alignment horizontal="center" vertical="center" wrapText="1"/>
    </xf>
    <xf numFmtId="49" fontId="1" fillId="0" borderId="7" xfId="56" applyNumberFormat="1" applyFont="1" applyBorder="1" applyAlignment="1">
      <alignment horizontal="righ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MoneyStyle" xfId="53"/>
    <cellStyle name="TimeStyle" xfId="54"/>
    <cellStyle name="IntegralNumberStyle" xfId="55"/>
    <cellStyle name="Text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等线 Light"/>
        <a:ea typeface="等线 Light"/>
        <a:cs typeface="Arial"/>
      </a:majorFont>
      <a:minorFont>
        <a:latin typeface="等线"/>
        <a:ea typeface="等线"/>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6"/>
  <sheetViews>
    <sheetView showZeros="0" workbookViewId="0">
      <selection activeCell="A1" sqref="A1"/>
    </sheetView>
  </sheetViews>
  <sheetFormatPr defaultColWidth="10.2818181818182" defaultRowHeight="15" customHeight="1" outlineLevelCol="3"/>
  <cols>
    <col min="1" max="4" width="33.2818181818182" customWidth="1"/>
  </cols>
  <sheetData>
    <row r="1" ht="18.75" customHeight="1" spans="1:4">
      <c r="A1" s="148"/>
      <c r="B1" s="148"/>
      <c r="C1" s="148"/>
      <c r="D1" s="149" t="s">
        <v>0</v>
      </c>
    </row>
    <row r="2" ht="42" customHeight="1" spans="1:4">
      <c r="A2" s="150" t="str">
        <f>"2025"&amp;"年部门财务收支预算总表"</f>
        <v>2025年部门财务收支预算总表</v>
      </c>
      <c r="B2" s="150"/>
      <c r="C2" s="150"/>
      <c r="D2" s="150"/>
    </row>
    <row r="3" ht="18.75" customHeight="1" spans="1:4">
      <c r="A3" s="109" t="str">
        <f>"单位名称："&amp;"德宏傣族景颇族自治州人力资源和社会保障局"</f>
        <v>单位名称：德宏傣族景颇族自治州人力资源和社会保障局</v>
      </c>
      <c r="B3" s="109"/>
      <c r="C3" s="110"/>
      <c r="D3" s="151" t="s">
        <v>1</v>
      </c>
    </row>
    <row r="4" ht="18.75" customHeight="1" spans="1:4">
      <c r="A4" s="110" t="s">
        <v>2</v>
      </c>
      <c r="B4" s="110"/>
      <c r="C4" s="110" t="s">
        <v>3</v>
      </c>
      <c r="D4" s="110"/>
    </row>
    <row r="5" ht="18.75" customHeight="1" spans="1:4">
      <c r="A5" s="110" t="s">
        <v>4</v>
      </c>
      <c r="B5" s="110" t="s">
        <v>5</v>
      </c>
      <c r="C5" s="110" t="s">
        <v>6</v>
      </c>
      <c r="D5" s="110" t="s">
        <v>5</v>
      </c>
    </row>
    <row r="6" ht="18.75" customHeight="1" spans="1:4">
      <c r="A6" s="109" t="s">
        <v>7</v>
      </c>
      <c r="B6" s="111">
        <v>272113721.89</v>
      </c>
      <c r="C6" s="109" t="str">
        <f>"一"&amp;"、"&amp;"一般公共服务支出"</f>
        <v>一、一般公共服务支出</v>
      </c>
      <c r="D6" s="111">
        <v>300000</v>
      </c>
    </row>
    <row r="7" ht="18.75" customHeight="1" spans="1:4">
      <c r="A7" s="109" t="s">
        <v>8</v>
      </c>
      <c r="B7" s="111"/>
      <c r="C7" s="109" t="str">
        <f>"二"&amp;"、"&amp;"社会保障和就业支出"</f>
        <v>二、社会保障和就业支出</v>
      </c>
      <c r="D7" s="111">
        <v>270153271.26</v>
      </c>
    </row>
    <row r="8" ht="18.75" customHeight="1" spans="1:4">
      <c r="A8" s="109" t="s">
        <v>9</v>
      </c>
      <c r="B8" s="111"/>
      <c r="C8" s="109" t="str">
        <f>"三"&amp;"、"&amp;"卫生健康支出"</f>
        <v>三、卫生健康支出</v>
      </c>
      <c r="D8" s="111">
        <v>917217.27</v>
      </c>
    </row>
    <row r="9" ht="18.75" customHeight="1" spans="1:4">
      <c r="A9" s="109" t="s">
        <v>10</v>
      </c>
      <c r="B9" s="111"/>
      <c r="C9" s="109" t="str">
        <f>"四"&amp;"、"&amp;"农林水支出"</f>
        <v>四、农林水支出</v>
      </c>
      <c r="D9" s="111">
        <v>1006000</v>
      </c>
    </row>
    <row r="10" ht="18.75" customHeight="1" spans="1:4">
      <c r="A10" s="109" t="s">
        <v>11</v>
      </c>
      <c r="B10" s="111">
        <v>1319117</v>
      </c>
      <c r="C10" s="109" t="str">
        <f>"五"&amp;"、"&amp;"住房保障支出"</f>
        <v>五、住房保障支出</v>
      </c>
      <c r="D10" s="111">
        <v>1056350.36</v>
      </c>
    </row>
    <row r="11" ht="18.75" customHeight="1" spans="1:4">
      <c r="A11" s="109" t="s">
        <v>12</v>
      </c>
      <c r="B11" s="111"/>
      <c r="C11" s="109"/>
      <c r="D11" s="111"/>
    </row>
    <row r="12" ht="18.75" customHeight="1" spans="1:4">
      <c r="A12" s="109" t="s">
        <v>13</v>
      </c>
      <c r="B12" s="111"/>
      <c r="C12" s="109"/>
      <c r="D12" s="111"/>
    </row>
    <row r="13" ht="18.75" customHeight="1" spans="1:4">
      <c r="A13" s="109" t="s">
        <v>14</v>
      </c>
      <c r="B13" s="111"/>
      <c r="C13" s="109"/>
      <c r="D13" s="111"/>
    </row>
    <row r="14" ht="18.75" customHeight="1" spans="1:4">
      <c r="A14" s="109" t="s">
        <v>15</v>
      </c>
      <c r="B14" s="111"/>
      <c r="C14" s="109"/>
      <c r="D14" s="111"/>
    </row>
    <row r="15" ht="18.75" customHeight="1" spans="1:4">
      <c r="A15" s="109" t="s">
        <v>16</v>
      </c>
      <c r="B15" s="111">
        <v>1319117</v>
      </c>
      <c r="C15" s="109"/>
      <c r="D15" s="111"/>
    </row>
    <row r="16" ht="18.75" customHeight="1" spans="1:4">
      <c r="A16" s="109"/>
      <c r="B16" s="111"/>
      <c r="C16" s="109"/>
      <c r="D16" s="111"/>
    </row>
    <row r="17" ht="18.75" customHeight="1" spans="1:4">
      <c r="A17" s="109"/>
      <c r="B17" s="111"/>
      <c r="C17" s="109"/>
      <c r="D17" s="111"/>
    </row>
    <row r="18" ht="18.75" customHeight="1" spans="1:4">
      <c r="A18" s="109"/>
      <c r="B18" s="111"/>
      <c r="C18" s="109"/>
      <c r="D18" s="111"/>
    </row>
    <row r="19" ht="18.75" customHeight="1" spans="1:4">
      <c r="A19" s="109"/>
      <c r="B19" s="111"/>
      <c r="C19" s="109"/>
      <c r="D19" s="111"/>
    </row>
    <row r="20" ht="18.75" customHeight="1" spans="1:4">
      <c r="A20" s="109"/>
      <c r="B20" s="111"/>
      <c r="C20" s="109"/>
      <c r="D20" s="111"/>
    </row>
    <row r="21" ht="18.75" customHeight="1" spans="1:4">
      <c r="A21" s="109"/>
      <c r="B21" s="111"/>
      <c r="C21" s="109"/>
      <c r="D21" s="111"/>
    </row>
    <row r="22" ht="18.75" customHeight="1" spans="1:4">
      <c r="A22" s="109"/>
      <c r="B22" s="111"/>
      <c r="C22" s="109"/>
      <c r="D22" s="111"/>
    </row>
    <row r="23" ht="18.75" customHeight="1" spans="1:4">
      <c r="A23" s="109"/>
      <c r="B23" s="111"/>
      <c r="C23" s="109"/>
      <c r="D23" s="111"/>
    </row>
    <row r="24" ht="18.75" customHeight="1" spans="1:4">
      <c r="A24" s="109"/>
      <c r="B24" s="111"/>
      <c r="C24" s="109"/>
      <c r="D24" s="111"/>
    </row>
    <row r="25" ht="18.75" customHeight="1" spans="1:4">
      <c r="A25" s="109"/>
      <c r="B25" s="111"/>
      <c r="C25" s="109"/>
      <c r="D25" s="111"/>
    </row>
    <row r="26" ht="18.75" customHeight="1" spans="1:4">
      <c r="A26" s="109"/>
      <c r="B26" s="111"/>
      <c r="C26" s="109"/>
      <c r="D26" s="111"/>
    </row>
    <row r="27" ht="18.75" customHeight="1" spans="1:4">
      <c r="A27" s="109"/>
      <c r="B27" s="111"/>
      <c r="C27" s="109"/>
      <c r="D27" s="111"/>
    </row>
    <row r="28" ht="18.75" customHeight="1" spans="1:4">
      <c r="A28" s="109"/>
      <c r="B28" s="111"/>
      <c r="C28" s="109"/>
      <c r="D28" s="111"/>
    </row>
    <row r="29" ht="18.75" customHeight="1" spans="1:4">
      <c r="A29" s="109"/>
      <c r="B29" s="111"/>
      <c r="C29" s="109"/>
      <c r="D29" s="111"/>
    </row>
    <row r="30" ht="18.75" customHeight="1" spans="1:4">
      <c r="A30" s="109"/>
      <c r="B30" s="111"/>
      <c r="C30" s="109"/>
      <c r="D30" s="111"/>
    </row>
    <row r="31" ht="18.75" customHeight="1" spans="1:4">
      <c r="A31" s="109"/>
      <c r="B31" s="111"/>
      <c r="C31" s="109"/>
      <c r="D31" s="111"/>
    </row>
    <row r="32" ht="18.75" customHeight="1" spans="1:4">
      <c r="A32" s="109" t="s">
        <v>17</v>
      </c>
      <c r="B32" s="111">
        <v>273432838.89</v>
      </c>
      <c r="C32" s="109" t="s">
        <v>18</v>
      </c>
      <c r="D32" s="111">
        <v>273432838.89</v>
      </c>
    </row>
    <row r="33" ht="18.75" customHeight="1" spans="1:4">
      <c r="A33" s="109" t="s">
        <v>19</v>
      </c>
      <c r="B33" s="111"/>
      <c r="C33" s="109" t="s">
        <v>20</v>
      </c>
      <c r="D33" s="111"/>
    </row>
    <row r="34" ht="18.75" customHeight="1" spans="1:4">
      <c r="A34" s="109" t="s">
        <v>21</v>
      </c>
      <c r="B34" s="111"/>
      <c r="C34" s="109" t="s">
        <v>21</v>
      </c>
      <c r="D34" s="111"/>
    </row>
    <row r="35" ht="18.75" customHeight="1" spans="1:4">
      <c r="A35" s="109" t="s">
        <v>22</v>
      </c>
      <c r="B35" s="111"/>
      <c r="C35" s="109" t="s">
        <v>23</v>
      </c>
      <c r="D35" s="111"/>
    </row>
    <row r="36" ht="18.75" customHeight="1" spans="1:4">
      <c r="A36" s="109" t="s">
        <v>24</v>
      </c>
      <c r="B36" s="111">
        <v>273432838.89</v>
      </c>
      <c r="C36" s="109" t="s">
        <v>25</v>
      </c>
      <c r="D36" s="111">
        <v>273432838.89</v>
      </c>
    </row>
  </sheetData>
  <mergeCells count="4">
    <mergeCell ref="A2:D2"/>
    <mergeCell ref="A3:B3"/>
    <mergeCell ref="A4:B4"/>
    <mergeCell ref="C4:D4"/>
  </mergeCells>
  <pageMargins left="0.751388888888889" right="0.751388888888889" top="1" bottom="1" header="0.5" footer="0.5"/>
  <pageSetup paperSize="9" scale="71" orientation="landscape" horizontalDpi="600" vertic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showZeros="0" workbookViewId="0">
      <selection activeCell="E8" sqref="E8"/>
    </sheetView>
  </sheetViews>
  <sheetFormatPr defaultColWidth="9.14545454545454" defaultRowHeight="14.25" customHeight="1" outlineLevelCol="5"/>
  <cols>
    <col min="1" max="6" width="24.3454545454545" customWidth="1"/>
  </cols>
  <sheetData>
    <row r="1" ht="12" customHeight="1" spans="1:6">
      <c r="A1" s="88">
        <v>1</v>
      </c>
      <c r="B1" s="89">
        <v>0</v>
      </c>
      <c r="C1" s="88">
        <v>1</v>
      </c>
      <c r="D1" s="70"/>
      <c r="E1" s="70"/>
      <c r="F1" s="87" t="s">
        <v>536</v>
      </c>
    </row>
    <row r="2" ht="26.25" customHeight="1" spans="1:6">
      <c r="A2" s="90" t="str">
        <f>"2025"&amp;"年部门政府性基金预算支出预算表"</f>
        <v>2025年部门政府性基金预算支出预算表</v>
      </c>
      <c r="B2" s="90" t="s">
        <v>537</v>
      </c>
      <c r="C2" s="91"/>
      <c r="D2" s="92"/>
      <c r="E2" s="92"/>
      <c r="F2" s="92"/>
    </row>
    <row r="3" ht="13.5" customHeight="1" spans="1:6">
      <c r="A3" s="93" t="str">
        <f>"单位名称："&amp;"德宏傣族景颇族自治州人力资源和社会保障局"</f>
        <v>单位名称：德宏傣族景颇族自治州人力资源和社会保障局</v>
      </c>
      <c r="B3" s="93" t="s">
        <v>538</v>
      </c>
      <c r="C3" s="94"/>
      <c r="D3" s="70"/>
      <c r="E3" s="70"/>
      <c r="F3" s="87" t="s">
        <v>1</v>
      </c>
    </row>
    <row r="4" ht="19.5" customHeight="1" spans="1:6">
      <c r="A4" s="51" t="s">
        <v>199</v>
      </c>
      <c r="B4" s="95" t="s">
        <v>48</v>
      </c>
      <c r="C4" s="51" t="s">
        <v>49</v>
      </c>
      <c r="D4" s="31" t="s">
        <v>539</v>
      </c>
      <c r="E4" s="31"/>
      <c r="F4" s="31"/>
    </row>
    <row r="5" ht="18.55" customHeight="1" spans="1:6">
      <c r="A5" s="51"/>
      <c r="B5" s="95"/>
      <c r="C5" s="51"/>
      <c r="D5" s="31" t="s">
        <v>30</v>
      </c>
      <c r="E5" s="31" t="s">
        <v>52</v>
      </c>
      <c r="F5" s="31" t="s">
        <v>53</v>
      </c>
    </row>
    <row r="6" ht="20.25" customHeight="1" spans="1:6">
      <c r="A6" s="51">
        <v>1</v>
      </c>
      <c r="B6" s="96" t="s">
        <v>60</v>
      </c>
      <c r="C6" s="96" t="s">
        <v>61</v>
      </c>
      <c r="D6" s="96" t="s">
        <v>62</v>
      </c>
      <c r="E6" s="96" t="s">
        <v>63</v>
      </c>
      <c r="F6" s="96" t="s">
        <v>64</v>
      </c>
    </row>
    <row r="7" ht="30" customHeight="1" spans="1:6">
      <c r="A7" s="29"/>
      <c r="B7" s="95"/>
      <c r="C7" s="29"/>
      <c r="D7" s="97"/>
      <c r="E7" s="98"/>
      <c r="F7" s="98"/>
    </row>
    <row r="8" ht="30" customHeight="1" spans="1:6">
      <c r="A8" s="22"/>
      <c r="B8" s="22"/>
      <c r="C8" s="22"/>
      <c r="D8" s="97"/>
      <c r="E8" s="98"/>
      <c r="F8" s="98"/>
    </row>
    <row r="9" ht="30" customHeight="1" spans="1:6">
      <c r="A9" s="20" t="s">
        <v>540</v>
      </c>
      <c r="B9" s="20" t="s">
        <v>540</v>
      </c>
      <c r="C9" s="20" t="s">
        <v>540</v>
      </c>
      <c r="D9" s="97"/>
      <c r="E9" s="98"/>
      <c r="F9" s="98"/>
    </row>
    <row r="10" spans="1:1">
      <c r="A10" s="99" t="s">
        <v>541</v>
      </c>
    </row>
  </sheetData>
  <mergeCells count="7">
    <mergeCell ref="A2:F2"/>
    <mergeCell ref="A3:C3"/>
    <mergeCell ref="D4:F4"/>
    <mergeCell ref="A9:C9"/>
    <mergeCell ref="A4:A5"/>
    <mergeCell ref="B4:B5"/>
    <mergeCell ref="C4:C5"/>
  </mergeCells>
  <pageMargins left="0.751388888888889" right="0.751388888888889" top="1" bottom="1" header="0.5" footer="0.5"/>
  <pageSetup paperSize="9" scale="89"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15"/>
  <sheetViews>
    <sheetView showZeros="0" workbookViewId="0">
      <selection activeCell="I13" sqref="I13"/>
    </sheetView>
  </sheetViews>
  <sheetFormatPr defaultColWidth="9.14545454545454" defaultRowHeight="14.25" customHeight="1"/>
  <cols>
    <col min="1" max="1" width="16.3454545454545" customWidth="1"/>
    <col min="2" max="3" width="9.62727272727273" customWidth="1"/>
    <col min="4" max="5" width="3.62727272727273" customWidth="1"/>
    <col min="6" max="6" width="11.2818181818182" customWidth="1"/>
    <col min="7" max="8" width="11.8454545454545" customWidth="1"/>
    <col min="9" max="9" width="10.2" customWidth="1"/>
    <col min="10" max="10" width="6.04545454545455" customWidth="1"/>
    <col min="11" max="11" width="9.77272727272727" customWidth="1"/>
    <col min="12" max="12" width="10.7727272727273" customWidth="1"/>
    <col min="13" max="15" width="10.7181818181818" customWidth="1"/>
    <col min="16" max="16" width="6.62727272727273" customWidth="1"/>
    <col min="17" max="17" width="11.4181818181818" customWidth="1"/>
  </cols>
  <sheetData>
    <row r="1" ht="13.5" customHeight="1" spans="1:17">
      <c r="A1" s="3"/>
      <c r="B1" s="3"/>
      <c r="C1" s="3"/>
      <c r="D1" s="3"/>
      <c r="E1" s="3"/>
      <c r="F1" s="3"/>
      <c r="G1" s="3"/>
      <c r="H1" s="3"/>
      <c r="I1" s="3"/>
      <c r="J1" s="3"/>
      <c r="K1" s="1"/>
      <c r="L1" s="1"/>
      <c r="M1" s="1"/>
      <c r="N1" s="1"/>
      <c r="O1" s="54"/>
      <c r="P1" s="54"/>
      <c r="Q1" s="37" t="s">
        <v>542</v>
      </c>
    </row>
    <row r="2" ht="27.75" customHeight="1" spans="1:17">
      <c r="A2" s="38" t="str">
        <f>"2025"&amp;"年部门政府采购预算表"</f>
        <v>2025年部门政府采购预算表</v>
      </c>
      <c r="B2" s="5"/>
      <c r="C2" s="5"/>
      <c r="D2" s="5"/>
      <c r="E2" s="5"/>
      <c r="F2" s="5"/>
      <c r="G2" s="5"/>
      <c r="H2" s="5"/>
      <c r="I2" s="5"/>
      <c r="J2" s="5"/>
      <c r="K2" s="50"/>
      <c r="L2" s="5"/>
      <c r="M2" s="5"/>
      <c r="N2" s="5"/>
      <c r="O2" s="50"/>
      <c r="P2" s="50"/>
      <c r="Q2" s="5"/>
    </row>
    <row r="3" ht="18.75" customHeight="1" spans="1:17">
      <c r="A3" s="39" t="str">
        <f>"单位名称："&amp;"德宏傣族景颇族自治州人力资源和社会保障局"</f>
        <v>单位名称：德宏傣族景颇族自治州人力资源和社会保障局</v>
      </c>
      <c r="B3" s="8"/>
      <c r="C3" s="8"/>
      <c r="D3" s="8"/>
      <c r="E3" s="8"/>
      <c r="F3" s="8"/>
      <c r="G3" s="8"/>
      <c r="H3" s="8"/>
      <c r="I3" s="8"/>
      <c r="J3" s="8"/>
      <c r="K3" s="1"/>
      <c r="L3" s="1"/>
      <c r="M3" s="1"/>
      <c r="N3" s="1"/>
      <c r="O3" s="64"/>
      <c r="P3" s="64"/>
      <c r="Q3" s="87" t="s">
        <v>27</v>
      </c>
    </row>
    <row r="4" ht="15.75" customHeight="1" spans="1:17">
      <c r="A4" s="11" t="s">
        <v>543</v>
      </c>
      <c r="B4" s="71" t="s">
        <v>544</v>
      </c>
      <c r="C4" s="71" t="s">
        <v>545</v>
      </c>
      <c r="D4" s="71" t="s">
        <v>546</v>
      </c>
      <c r="E4" s="71" t="s">
        <v>547</v>
      </c>
      <c r="F4" s="71" t="s">
        <v>548</v>
      </c>
      <c r="G4" s="42" t="s">
        <v>206</v>
      </c>
      <c r="H4" s="42"/>
      <c r="I4" s="42"/>
      <c r="J4" s="42"/>
      <c r="K4" s="80"/>
      <c r="L4" s="42"/>
      <c r="M4" s="42"/>
      <c r="N4" s="42"/>
      <c r="O4" s="81"/>
      <c r="P4" s="80"/>
      <c r="Q4" s="43"/>
    </row>
    <row r="5" ht="17.25" customHeight="1" spans="1:17">
      <c r="A5" s="16"/>
      <c r="B5" s="72"/>
      <c r="C5" s="72"/>
      <c r="D5" s="72"/>
      <c r="E5" s="72"/>
      <c r="F5" s="72"/>
      <c r="G5" s="72" t="s">
        <v>30</v>
      </c>
      <c r="H5" s="72" t="s">
        <v>34</v>
      </c>
      <c r="I5" s="72" t="s">
        <v>549</v>
      </c>
      <c r="J5" s="72" t="s">
        <v>550</v>
      </c>
      <c r="K5" s="82" t="s">
        <v>551</v>
      </c>
      <c r="L5" s="83" t="s">
        <v>552</v>
      </c>
      <c r="M5" s="83"/>
      <c r="N5" s="83"/>
      <c r="O5" s="84"/>
      <c r="P5" s="85"/>
      <c r="Q5" s="62"/>
    </row>
    <row r="6" ht="54" customHeight="1" spans="1:17">
      <c r="A6" s="18"/>
      <c r="B6" s="62"/>
      <c r="C6" s="62"/>
      <c r="D6" s="62"/>
      <c r="E6" s="62"/>
      <c r="F6" s="62"/>
      <c r="G6" s="62"/>
      <c r="H6" s="62" t="s">
        <v>33</v>
      </c>
      <c r="I6" s="62"/>
      <c r="J6" s="62"/>
      <c r="K6" s="86"/>
      <c r="L6" s="62" t="s">
        <v>33</v>
      </c>
      <c r="M6" s="62" t="s">
        <v>40</v>
      </c>
      <c r="N6" s="62" t="s">
        <v>553</v>
      </c>
      <c r="O6" s="29" t="s">
        <v>42</v>
      </c>
      <c r="P6" s="86" t="s">
        <v>43</v>
      </c>
      <c r="Q6" s="62" t="s">
        <v>44</v>
      </c>
    </row>
    <row r="7" ht="15" customHeight="1" spans="1:17">
      <c r="A7" s="61">
        <v>1</v>
      </c>
      <c r="B7" s="63">
        <v>2</v>
      </c>
      <c r="C7" s="63">
        <v>3</v>
      </c>
      <c r="D7" s="63">
        <v>4</v>
      </c>
      <c r="E7" s="63">
        <v>5</v>
      </c>
      <c r="F7" s="63">
        <v>6</v>
      </c>
      <c r="G7" s="73">
        <v>7</v>
      </c>
      <c r="H7" s="73">
        <v>8</v>
      </c>
      <c r="I7" s="73">
        <v>9</v>
      </c>
      <c r="J7" s="73">
        <v>10</v>
      </c>
      <c r="K7" s="73">
        <v>11</v>
      </c>
      <c r="L7" s="73">
        <v>12</v>
      </c>
      <c r="M7" s="73">
        <v>13</v>
      </c>
      <c r="N7" s="73">
        <v>14</v>
      </c>
      <c r="O7" s="73">
        <v>15</v>
      </c>
      <c r="P7" s="73">
        <v>16</v>
      </c>
      <c r="Q7" s="73">
        <v>17</v>
      </c>
    </row>
    <row r="8" ht="52.5" customHeight="1" spans="1:17">
      <c r="A8" s="74" t="s">
        <v>46</v>
      </c>
      <c r="B8" s="75"/>
      <c r="C8" s="75"/>
      <c r="D8" s="76"/>
      <c r="E8" s="77"/>
      <c r="F8" s="23">
        <v>1297737</v>
      </c>
      <c r="G8" s="23">
        <v>1297737</v>
      </c>
      <c r="H8" s="23">
        <v>121620</v>
      </c>
      <c r="I8" s="23"/>
      <c r="J8" s="23"/>
      <c r="K8" s="23"/>
      <c r="L8" s="23">
        <v>1176117</v>
      </c>
      <c r="M8" s="23"/>
      <c r="N8" s="23"/>
      <c r="O8" s="23"/>
      <c r="P8" s="23"/>
      <c r="Q8" s="23">
        <v>1176117</v>
      </c>
    </row>
    <row r="9" ht="52.5" customHeight="1" spans="1:17">
      <c r="A9" s="74" t="str">
        <f t="shared" ref="A9:A13" si="0">"     "&amp;"人力资源社会保障业务经费"</f>
        <v>     人力资源社会保障业务经费</v>
      </c>
      <c r="B9" s="75" t="s">
        <v>554</v>
      </c>
      <c r="C9" s="75" t="s">
        <v>555</v>
      </c>
      <c r="D9" s="76" t="s">
        <v>556</v>
      </c>
      <c r="E9" s="77">
        <v>1</v>
      </c>
      <c r="F9" s="23">
        <v>25000</v>
      </c>
      <c r="G9" s="23">
        <v>25000</v>
      </c>
      <c r="H9" s="23">
        <v>25000</v>
      </c>
      <c r="I9" s="23"/>
      <c r="J9" s="23"/>
      <c r="K9" s="23"/>
      <c r="L9" s="23"/>
      <c r="M9" s="23"/>
      <c r="N9" s="23"/>
      <c r="O9" s="23"/>
      <c r="P9" s="23"/>
      <c r="Q9" s="23"/>
    </row>
    <row r="10" ht="52.5" customHeight="1" spans="1:17">
      <c r="A10" s="74" t="str">
        <f t="shared" si="0"/>
        <v>     人力资源社会保障业务经费</v>
      </c>
      <c r="B10" s="75" t="s">
        <v>557</v>
      </c>
      <c r="C10" s="75" t="s">
        <v>557</v>
      </c>
      <c r="D10" s="76" t="s">
        <v>556</v>
      </c>
      <c r="E10" s="77">
        <v>1</v>
      </c>
      <c r="F10" s="23">
        <v>10000</v>
      </c>
      <c r="G10" s="23">
        <v>10000</v>
      </c>
      <c r="H10" s="23">
        <v>10000</v>
      </c>
      <c r="I10" s="23"/>
      <c r="J10" s="23"/>
      <c r="K10" s="23"/>
      <c r="L10" s="23"/>
      <c r="M10" s="23"/>
      <c r="N10" s="23"/>
      <c r="O10" s="23"/>
      <c r="P10" s="23"/>
      <c r="Q10" s="23"/>
    </row>
    <row r="11" ht="52.5" customHeight="1" spans="1:17">
      <c r="A11" s="74" t="str">
        <f t="shared" si="0"/>
        <v>     人力资源社会保障业务经费</v>
      </c>
      <c r="B11" s="75" t="s">
        <v>558</v>
      </c>
      <c r="C11" s="75" t="s">
        <v>559</v>
      </c>
      <c r="D11" s="76" t="s">
        <v>560</v>
      </c>
      <c r="E11" s="77">
        <v>1</v>
      </c>
      <c r="F11" s="23">
        <v>20000</v>
      </c>
      <c r="G11" s="23">
        <v>20000</v>
      </c>
      <c r="H11" s="23">
        <v>20000</v>
      </c>
      <c r="I11" s="23"/>
      <c r="J11" s="23"/>
      <c r="K11" s="23"/>
      <c r="L11" s="23"/>
      <c r="M11" s="23"/>
      <c r="N11" s="23"/>
      <c r="O11" s="23"/>
      <c r="P11" s="23"/>
      <c r="Q11" s="23"/>
    </row>
    <row r="12" ht="52.5" customHeight="1" spans="1:17">
      <c r="A12" s="74" t="str">
        <f t="shared" si="0"/>
        <v>     人力资源社会保障业务经费</v>
      </c>
      <c r="B12" s="75" t="s">
        <v>561</v>
      </c>
      <c r="C12" s="75" t="s">
        <v>561</v>
      </c>
      <c r="D12" s="76" t="s">
        <v>556</v>
      </c>
      <c r="E12" s="77">
        <v>1</v>
      </c>
      <c r="F12" s="23">
        <v>9020</v>
      </c>
      <c r="G12" s="23">
        <v>9020</v>
      </c>
      <c r="H12" s="23">
        <v>9020</v>
      </c>
      <c r="I12" s="23"/>
      <c r="J12" s="23"/>
      <c r="K12" s="23"/>
      <c r="L12" s="23"/>
      <c r="M12" s="23"/>
      <c r="N12" s="23"/>
      <c r="O12" s="23"/>
      <c r="P12" s="23"/>
      <c r="Q12" s="23"/>
    </row>
    <row r="13" ht="52.5" customHeight="1" spans="1:17">
      <c r="A13" s="74" t="str">
        <f t="shared" si="0"/>
        <v>     人力资源社会保障业务经费</v>
      </c>
      <c r="B13" s="75" t="s">
        <v>562</v>
      </c>
      <c r="C13" s="75" t="s">
        <v>563</v>
      </c>
      <c r="D13" s="76" t="s">
        <v>556</v>
      </c>
      <c r="E13" s="77">
        <v>1</v>
      </c>
      <c r="F13" s="23">
        <v>57600</v>
      </c>
      <c r="G13" s="23">
        <v>57600</v>
      </c>
      <c r="H13" s="23">
        <v>57600</v>
      </c>
      <c r="I13" s="23"/>
      <c r="J13" s="23"/>
      <c r="K13" s="23"/>
      <c r="L13" s="23"/>
      <c r="M13" s="23"/>
      <c r="N13" s="23"/>
      <c r="O13" s="23"/>
      <c r="P13" s="23"/>
      <c r="Q13" s="23"/>
    </row>
    <row r="14" ht="52.5" customHeight="1" spans="1:17">
      <c r="A14" s="74" t="str">
        <f>"     "&amp;"单位资金安排工伤预防费项目经费"</f>
        <v>     单位资金安排工伤预防费项目经费</v>
      </c>
      <c r="B14" s="75" t="s">
        <v>564</v>
      </c>
      <c r="C14" s="75" t="s">
        <v>564</v>
      </c>
      <c r="D14" s="76" t="s">
        <v>556</v>
      </c>
      <c r="E14" s="77">
        <v>1</v>
      </c>
      <c r="F14" s="23">
        <v>1176117</v>
      </c>
      <c r="G14" s="23">
        <v>1176117</v>
      </c>
      <c r="H14" s="23"/>
      <c r="I14" s="23"/>
      <c r="J14" s="23"/>
      <c r="K14" s="23"/>
      <c r="L14" s="23">
        <v>1176117</v>
      </c>
      <c r="M14" s="23"/>
      <c r="N14" s="23"/>
      <c r="O14" s="23"/>
      <c r="P14" s="23"/>
      <c r="Q14" s="23">
        <v>1176117</v>
      </c>
    </row>
    <row r="15" ht="30" customHeight="1" spans="1:17">
      <c r="A15" s="78" t="s">
        <v>540</v>
      </c>
      <c r="B15" s="79"/>
      <c r="C15" s="79"/>
      <c r="D15" s="79"/>
      <c r="E15" s="77"/>
      <c r="F15" s="23">
        <v>1297737</v>
      </c>
      <c r="G15" s="23">
        <v>1297737</v>
      </c>
      <c r="H15" s="23">
        <v>121620</v>
      </c>
      <c r="I15" s="23"/>
      <c r="J15" s="23"/>
      <c r="K15" s="23"/>
      <c r="L15" s="23">
        <v>1176117</v>
      </c>
      <c r="M15" s="23"/>
      <c r="N15" s="23"/>
      <c r="O15" s="23"/>
      <c r="P15" s="23"/>
      <c r="Q15" s="23">
        <v>1176117</v>
      </c>
    </row>
  </sheetData>
  <mergeCells count="16">
    <mergeCell ref="A2:Q2"/>
    <mergeCell ref="A3:F3"/>
    <mergeCell ref="G4:Q4"/>
    <mergeCell ref="L5:Q5"/>
    <mergeCell ref="A15:E15"/>
    <mergeCell ref="A4:A6"/>
    <mergeCell ref="B4:B6"/>
    <mergeCell ref="C4:C6"/>
    <mergeCell ref="D4:D6"/>
    <mergeCell ref="E4:E6"/>
    <mergeCell ref="F4:F6"/>
    <mergeCell ref="G5:G6"/>
    <mergeCell ref="H5:H6"/>
    <mergeCell ref="I5:I6"/>
    <mergeCell ref="J5:J6"/>
    <mergeCell ref="K5:K6"/>
  </mergeCells>
  <pageMargins left="0.751388888888889" right="0.751388888888889" top="1" bottom="1" header="0.5" footer="0.5"/>
  <pageSetup paperSize="9" scale="79"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10"/>
  <sheetViews>
    <sheetView showZeros="0" workbookViewId="0">
      <selection activeCell="A1" sqref="A1"/>
    </sheetView>
  </sheetViews>
  <sheetFormatPr defaultColWidth="9.14545454545454" defaultRowHeight="14.25" customHeight="1"/>
  <cols>
    <col min="1" max="1" width="21.4727272727273" customWidth="1"/>
    <col min="2" max="2" width="9.77272727272727" customWidth="1"/>
    <col min="3" max="3" width="19.2" customWidth="1"/>
    <col min="4" max="5" width="12.0454545454545" customWidth="1"/>
    <col min="6" max="6" width="5.77272727272727" customWidth="1"/>
    <col min="7" max="7" width="6.47272727272727" customWidth="1"/>
    <col min="8" max="8" width="9.91818181818182" customWidth="1"/>
    <col min="9" max="14" width="11.3454545454545" customWidth="1"/>
  </cols>
  <sheetData>
    <row r="1" ht="17.25" customHeight="1" spans="1:14">
      <c r="A1" s="3"/>
      <c r="B1" s="3"/>
      <c r="C1" s="3"/>
      <c r="D1" s="3"/>
      <c r="E1" s="3"/>
      <c r="F1" s="3"/>
      <c r="G1" s="3"/>
      <c r="H1" s="65"/>
      <c r="I1" s="1"/>
      <c r="J1" s="1"/>
      <c r="K1" s="65"/>
      <c r="L1" s="1"/>
      <c r="M1" s="55"/>
      <c r="N1" s="55" t="s">
        <v>565</v>
      </c>
    </row>
    <row r="2" ht="36" customHeight="1" spans="1:14">
      <c r="A2" s="5" t="str">
        <f>"2025"&amp;"年部门政府购买服务预算表"</f>
        <v>2025年部门政府购买服务预算表</v>
      </c>
      <c r="B2" s="5"/>
      <c r="C2" s="5"/>
      <c r="D2" s="5"/>
      <c r="E2" s="5"/>
      <c r="F2" s="5"/>
      <c r="G2" s="5"/>
      <c r="H2" s="5"/>
      <c r="I2" s="5"/>
      <c r="J2" s="5"/>
      <c r="K2" s="5"/>
      <c r="L2" s="5"/>
      <c r="M2" s="5"/>
      <c r="N2" s="5"/>
    </row>
    <row r="3" ht="21.75" customHeight="1" spans="1:14">
      <c r="A3" s="7" t="str">
        <f>"单位名称："&amp;"德宏傣族景颇族自治州人力资源和社会保障局"</f>
        <v>单位名称：德宏傣族景颇族自治州人力资源和社会保障局</v>
      </c>
      <c r="B3" s="8"/>
      <c r="C3" s="8"/>
      <c r="D3" s="8"/>
      <c r="E3" s="8"/>
      <c r="F3" s="8"/>
      <c r="G3" s="8"/>
      <c r="H3" s="65"/>
      <c r="I3" s="1"/>
      <c r="J3" s="1"/>
      <c r="K3" s="65"/>
      <c r="L3" s="1"/>
      <c r="M3" s="70"/>
      <c r="N3" s="37" t="s">
        <v>27</v>
      </c>
    </row>
    <row r="4" ht="15.75" customHeight="1" spans="1:14">
      <c r="A4" s="11" t="s">
        <v>543</v>
      </c>
      <c r="B4" s="11" t="s">
        <v>566</v>
      </c>
      <c r="C4" s="11" t="s">
        <v>567</v>
      </c>
      <c r="D4" s="12" t="s">
        <v>206</v>
      </c>
      <c r="E4" s="13"/>
      <c r="F4" s="13"/>
      <c r="G4" s="13"/>
      <c r="H4" s="13"/>
      <c r="I4" s="13"/>
      <c r="J4" s="13"/>
      <c r="K4" s="13"/>
      <c r="L4" s="13"/>
      <c r="M4" s="13"/>
      <c r="N4" s="14"/>
    </row>
    <row r="5" ht="17.25" customHeight="1" spans="1:14">
      <c r="A5" s="16"/>
      <c r="B5" s="16"/>
      <c r="C5" s="16"/>
      <c r="D5" s="66" t="s">
        <v>30</v>
      </c>
      <c r="E5" s="11" t="s">
        <v>34</v>
      </c>
      <c r="F5" s="11" t="s">
        <v>549</v>
      </c>
      <c r="G5" s="11" t="s">
        <v>550</v>
      </c>
      <c r="H5" s="11" t="s">
        <v>551</v>
      </c>
      <c r="I5" s="12" t="s">
        <v>552</v>
      </c>
      <c r="J5" s="13"/>
      <c r="K5" s="13"/>
      <c r="L5" s="13"/>
      <c r="M5" s="13"/>
      <c r="N5" s="14"/>
    </row>
    <row r="6" ht="40.5" customHeight="1" spans="1:14">
      <c r="A6" s="18"/>
      <c r="B6" s="18"/>
      <c r="C6" s="18"/>
      <c r="D6" s="61"/>
      <c r="E6" s="16" t="s">
        <v>33</v>
      </c>
      <c r="F6" s="18"/>
      <c r="G6" s="18"/>
      <c r="H6" s="61"/>
      <c r="I6" s="16" t="s">
        <v>33</v>
      </c>
      <c r="J6" s="16" t="s">
        <v>40</v>
      </c>
      <c r="K6" s="16" t="s">
        <v>41</v>
      </c>
      <c r="L6" s="16" t="s">
        <v>42</v>
      </c>
      <c r="M6" s="16" t="s">
        <v>43</v>
      </c>
      <c r="N6" s="16" t="s">
        <v>44</v>
      </c>
    </row>
    <row r="7" ht="15" customHeight="1" spans="1:14">
      <c r="A7" s="31">
        <v>1</v>
      </c>
      <c r="B7" s="31">
        <v>2</v>
      </c>
      <c r="C7" s="31">
        <v>3</v>
      </c>
      <c r="D7" s="31">
        <v>7</v>
      </c>
      <c r="E7" s="31">
        <v>8</v>
      </c>
      <c r="F7" s="31">
        <v>9</v>
      </c>
      <c r="G7" s="31">
        <v>10</v>
      </c>
      <c r="H7" s="31">
        <v>11</v>
      </c>
      <c r="I7" s="31">
        <v>12</v>
      </c>
      <c r="J7" s="31">
        <v>13</v>
      </c>
      <c r="K7" s="31">
        <v>14</v>
      </c>
      <c r="L7" s="31">
        <v>15</v>
      </c>
      <c r="M7" s="31">
        <v>16</v>
      </c>
      <c r="N7" s="31">
        <v>17</v>
      </c>
    </row>
    <row r="8" ht="52.5" customHeight="1" spans="1:14">
      <c r="A8" s="67" t="s">
        <v>46</v>
      </c>
      <c r="B8" s="67"/>
      <c r="C8" s="67"/>
      <c r="D8" s="23">
        <v>57600</v>
      </c>
      <c r="E8" s="23">
        <v>57600</v>
      </c>
      <c r="F8" s="23"/>
      <c r="G8" s="23"/>
      <c r="H8" s="23"/>
      <c r="I8" s="23"/>
      <c r="J8" s="23"/>
      <c r="K8" s="23"/>
      <c r="L8" s="23"/>
      <c r="M8" s="23"/>
      <c r="N8" s="23"/>
    </row>
    <row r="9" ht="52.5" customHeight="1" spans="1:14">
      <c r="A9" s="68" t="str">
        <f>"     "&amp;"人力资源社会保障业务经费"</f>
        <v>     人力资源社会保障业务经费</v>
      </c>
      <c r="B9" s="68" t="s">
        <v>563</v>
      </c>
      <c r="C9" s="68" t="s">
        <v>568</v>
      </c>
      <c r="D9" s="23">
        <v>57600</v>
      </c>
      <c r="E9" s="23">
        <v>57600</v>
      </c>
      <c r="F9" s="23"/>
      <c r="G9" s="23"/>
      <c r="H9" s="23"/>
      <c r="I9" s="23"/>
      <c r="J9" s="23"/>
      <c r="K9" s="23"/>
      <c r="L9" s="23"/>
      <c r="M9" s="23"/>
      <c r="N9" s="23"/>
    </row>
    <row r="10" ht="30" customHeight="1" spans="1:14">
      <c r="A10" s="12" t="s">
        <v>30</v>
      </c>
      <c r="B10" s="69"/>
      <c r="C10" s="69"/>
      <c r="D10" s="23">
        <v>57600</v>
      </c>
      <c r="E10" s="23">
        <v>57600</v>
      </c>
      <c r="F10" s="23"/>
      <c r="G10" s="23"/>
      <c r="H10" s="23"/>
      <c r="I10" s="23"/>
      <c r="J10" s="23"/>
      <c r="K10" s="23"/>
      <c r="L10" s="23"/>
      <c r="M10" s="23"/>
      <c r="N10" s="23"/>
    </row>
  </sheetData>
  <mergeCells count="13">
    <mergeCell ref="A2:N2"/>
    <mergeCell ref="A3:H3"/>
    <mergeCell ref="D4:N4"/>
    <mergeCell ref="I5:N5"/>
    <mergeCell ref="A10:C10"/>
    <mergeCell ref="A4:A6"/>
    <mergeCell ref="B4:B6"/>
    <mergeCell ref="C4:C6"/>
    <mergeCell ref="D5:D6"/>
    <mergeCell ref="E5:E6"/>
    <mergeCell ref="F5:F6"/>
    <mergeCell ref="G5:G6"/>
    <mergeCell ref="H5:H6"/>
  </mergeCells>
  <pageMargins left="0.751388888888889" right="0.751388888888889" top="1" bottom="1" header="0.5" footer="0.5"/>
  <pageSetup paperSize="9" scale="64" orientation="landscape" horizontalDpi="600" vertic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10"/>
  <sheetViews>
    <sheetView showZeros="0" workbookViewId="0">
      <selection activeCell="A1" sqref="A1"/>
    </sheetView>
  </sheetViews>
  <sheetFormatPr defaultColWidth="9.14545454545454" defaultRowHeight="14.25" customHeight="1"/>
  <cols>
    <col min="1" max="1" width="34.9181818181818" customWidth="1"/>
    <col min="2" max="9" width="13.8272727272727" customWidth="1"/>
  </cols>
  <sheetData>
    <row r="1" ht="13.5" customHeight="1" spans="1:9">
      <c r="A1" s="3"/>
      <c r="B1" s="3"/>
      <c r="C1" s="3"/>
      <c r="D1" s="55"/>
      <c r="I1" s="54" t="s">
        <v>569</v>
      </c>
    </row>
    <row r="2" ht="27.75" customHeight="1" spans="1:9">
      <c r="A2" s="38" t="str">
        <f>"2025"&amp;"年州对下转移支付预算表"</f>
        <v>2025年州对下转移支付预算表</v>
      </c>
      <c r="B2" s="5"/>
      <c r="C2" s="5"/>
      <c r="D2" s="5"/>
      <c r="E2" s="5"/>
      <c r="F2" s="5"/>
      <c r="G2" s="5"/>
      <c r="H2" s="5"/>
      <c r="I2" s="5"/>
    </row>
    <row r="3" ht="18" customHeight="1" spans="1:9">
      <c r="A3" s="56" t="str">
        <f>"单位名称："&amp;"德宏傣族景颇族自治州人力资源和社会保障局"</f>
        <v>单位名称：德宏傣族景颇族自治州人力资源和社会保障局</v>
      </c>
      <c r="B3" s="57"/>
      <c r="C3" s="57"/>
      <c r="D3" s="58"/>
      <c r="E3" s="59"/>
      <c r="F3" s="59"/>
      <c r="I3" s="64" t="s">
        <v>27</v>
      </c>
    </row>
    <row r="4" ht="19.5" customHeight="1" spans="1:9">
      <c r="A4" s="60" t="s">
        <v>570</v>
      </c>
      <c r="B4" s="12" t="s">
        <v>206</v>
      </c>
      <c r="C4" s="13"/>
      <c r="D4" s="14"/>
      <c r="E4" s="13" t="s">
        <v>571</v>
      </c>
      <c r="F4" s="13"/>
      <c r="G4" s="13"/>
      <c r="H4" s="13"/>
      <c r="I4" s="14"/>
    </row>
    <row r="5" ht="40.5" customHeight="1" spans="1:9">
      <c r="A5" s="61"/>
      <c r="B5" s="61" t="s">
        <v>30</v>
      </c>
      <c r="C5" s="62" t="s">
        <v>34</v>
      </c>
      <c r="D5" s="62" t="s">
        <v>572</v>
      </c>
      <c r="E5" s="63" t="s">
        <v>573</v>
      </c>
      <c r="F5" s="63" t="s">
        <v>574</v>
      </c>
      <c r="G5" s="63" t="s">
        <v>575</v>
      </c>
      <c r="H5" s="63" t="s">
        <v>576</v>
      </c>
      <c r="I5" s="63" t="s">
        <v>577</v>
      </c>
    </row>
    <row r="6" ht="19.5" customHeight="1" spans="1:9">
      <c r="A6" s="31">
        <v>1</v>
      </c>
      <c r="B6" s="31">
        <v>2</v>
      </c>
      <c r="C6" s="31">
        <v>3</v>
      </c>
      <c r="D6" s="12">
        <v>4</v>
      </c>
      <c r="E6" s="12">
        <v>5</v>
      </c>
      <c r="F6" s="31">
        <v>6</v>
      </c>
      <c r="G6" s="31">
        <v>7</v>
      </c>
      <c r="H6" s="31">
        <v>8</v>
      </c>
      <c r="I6" s="31">
        <v>9</v>
      </c>
    </row>
    <row r="7" ht="52.5" customHeight="1" spans="1:9">
      <c r="A7" s="32" t="s">
        <v>46</v>
      </c>
      <c r="B7" s="23">
        <v>796900</v>
      </c>
      <c r="C7" s="23">
        <v>796900</v>
      </c>
      <c r="D7" s="23"/>
      <c r="E7" s="23">
        <v>298129</v>
      </c>
      <c r="F7" s="23">
        <v>95134</v>
      </c>
      <c r="G7" s="23">
        <v>176817</v>
      </c>
      <c r="H7" s="23">
        <v>122158</v>
      </c>
      <c r="I7" s="23">
        <v>104662</v>
      </c>
    </row>
    <row r="8" ht="52.5" customHeight="1" spans="1:9">
      <c r="A8" s="32" t="str">
        <f>"     "&amp;"城乡养老保险政府补助经费"</f>
        <v>     城乡养老保险政府补助经费</v>
      </c>
      <c r="B8" s="23">
        <v>520800</v>
      </c>
      <c r="C8" s="23">
        <v>520800</v>
      </c>
      <c r="D8" s="23"/>
      <c r="E8" s="23">
        <v>145200</v>
      </c>
      <c r="F8" s="23">
        <v>80400</v>
      </c>
      <c r="G8" s="23">
        <v>130800</v>
      </c>
      <c r="H8" s="23">
        <v>92400</v>
      </c>
      <c r="I8" s="23">
        <v>72000</v>
      </c>
    </row>
    <row r="9" ht="52.5" customHeight="1" spans="1:9">
      <c r="A9" s="32" t="str">
        <f>"     "&amp;"州属企业社会化管理服务经费"</f>
        <v>     州属企业社会化管理服务经费</v>
      </c>
      <c r="B9" s="23">
        <v>276100</v>
      </c>
      <c r="C9" s="23">
        <v>276100</v>
      </c>
      <c r="D9" s="23"/>
      <c r="E9" s="23">
        <v>152929</v>
      </c>
      <c r="F9" s="23">
        <v>14734</v>
      </c>
      <c r="G9" s="23">
        <v>46017</v>
      </c>
      <c r="H9" s="23">
        <v>29758</v>
      </c>
      <c r="I9" s="23">
        <v>32662</v>
      </c>
    </row>
    <row r="10" ht="30" customHeight="1" spans="1:9">
      <c r="A10" s="46" t="s">
        <v>30</v>
      </c>
      <c r="B10" s="23">
        <v>796900</v>
      </c>
      <c r="C10" s="23">
        <v>796900</v>
      </c>
      <c r="D10" s="23"/>
      <c r="E10" s="23">
        <v>298129</v>
      </c>
      <c r="F10" s="23">
        <v>95134</v>
      </c>
      <c r="G10" s="23">
        <v>176817</v>
      </c>
      <c r="H10" s="23">
        <v>122158</v>
      </c>
      <c r="I10" s="23">
        <v>104662</v>
      </c>
    </row>
  </sheetData>
  <mergeCells count="5">
    <mergeCell ref="A2:I2"/>
    <mergeCell ref="A3:F3"/>
    <mergeCell ref="B4:D4"/>
    <mergeCell ref="E4:I4"/>
    <mergeCell ref="A4:A5"/>
  </mergeCells>
  <pageMargins left="0.751388888888889" right="0.751388888888889" top="1" bottom="1" header="0.5" footer="0.5"/>
  <pageSetup paperSize="9" scale="72" orientation="landscape" horizontalDpi="600" vertic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14"/>
  <sheetViews>
    <sheetView showZeros="0" topLeftCell="A9" workbookViewId="0">
      <selection activeCell="B10" sqref="B10:B14"/>
    </sheetView>
  </sheetViews>
  <sheetFormatPr defaultColWidth="9.14545454545454" defaultRowHeight="12" customHeight="1"/>
  <cols>
    <col min="1" max="1" width="27.6272727272727" customWidth="1"/>
    <col min="2" max="2" width="24.4727272727273" customWidth="1"/>
    <col min="3" max="9" width="11.7727272727273" customWidth="1"/>
    <col min="10" max="10" width="33.0454545454545" customWidth="1"/>
  </cols>
  <sheetData>
    <row r="1" spans="1:10">
      <c r="A1" s="1"/>
      <c r="B1" s="1"/>
      <c r="C1" s="1"/>
      <c r="D1" s="1"/>
      <c r="E1" s="1"/>
      <c r="F1" s="1"/>
      <c r="G1" s="1"/>
      <c r="H1" s="1"/>
      <c r="I1" s="1"/>
      <c r="J1" s="54" t="s">
        <v>578</v>
      </c>
    </row>
    <row r="2" ht="28.5" customHeight="1" spans="1:10">
      <c r="A2" s="49" t="str">
        <f>"2025"&amp;"年州对下转移支付绩效目标表"</f>
        <v>2025年州对下转移支付绩效目标表</v>
      </c>
      <c r="B2" s="5"/>
      <c r="C2" s="5"/>
      <c r="D2" s="5"/>
      <c r="E2" s="5"/>
      <c r="F2" s="50"/>
      <c r="G2" s="5"/>
      <c r="H2" s="50"/>
      <c r="I2" s="50"/>
      <c r="J2" s="5"/>
    </row>
    <row r="3" ht="17.25" customHeight="1" spans="1:10">
      <c r="A3" s="6" t="str">
        <f>"单位名称："&amp;"德宏傣族景颇族自治州人力资源和社会保障局"</f>
        <v>单位名称：德宏傣族景颇族自治州人力资源和社会保障局</v>
      </c>
      <c r="B3" s="40"/>
      <c r="C3" s="40"/>
      <c r="D3" s="40"/>
      <c r="E3" s="40"/>
      <c r="F3" s="1"/>
      <c r="G3" s="40"/>
      <c r="H3" s="1"/>
      <c r="I3" s="1"/>
      <c r="J3" s="1"/>
    </row>
    <row r="4" ht="44.25" customHeight="1" spans="1:10">
      <c r="A4" s="30" t="s">
        <v>365</v>
      </c>
      <c r="B4" s="30" t="s">
        <v>366</v>
      </c>
      <c r="C4" s="30" t="s">
        <v>367</v>
      </c>
      <c r="D4" s="30" t="s">
        <v>368</v>
      </c>
      <c r="E4" s="30" t="s">
        <v>369</v>
      </c>
      <c r="F4" s="51" t="s">
        <v>370</v>
      </c>
      <c r="G4" s="30" t="s">
        <v>371</v>
      </c>
      <c r="H4" s="51" t="s">
        <v>372</v>
      </c>
      <c r="I4" s="51" t="s">
        <v>373</v>
      </c>
      <c r="J4" s="30" t="s">
        <v>374</v>
      </c>
    </row>
    <row r="5" ht="14.25" customHeight="1" spans="1:10">
      <c r="A5" s="31">
        <v>1</v>
      </c>
      <c r="B5" s="31">
        <v>2</v>
      </c>
      <c r="C5" s="31">
        <v>3</v>
      </c>
      <c r="D5" s="31">
        <v>4</v>
      </c>
      <c r="E5" s="31">
        <v>5</v>
      </c>
      <c r="F5" s="31">
        <v>6</v>
      </c>
      <c r="G5" s="31">
        <v>7</v>
      </c>
      <c r="H5" s="31">
        <v>8</v>
      </c>
      <c r="I5" s="31">
        <v>9</v>
      </c>
      <c r="J5" s="31">
        <v>10</v>
      </c>
    </row>
    <row r="6" ht="52.5" customHeight="1" spans="1:10">
      <c r="A6" s="32" t="s">
        <v>46</v>
      </c>
      <c r="B6" s="44"/>
      <c r="C6" s="44"/>
      <c r="D6" s="44"/>
      <c r="E6" s="52"/>
      <c r="F6" s="53"/>
      <c r="G6" s="52"/>
      <c r="H6" s="53"/>
      <c r="I6" s="53"/>
      <c r="J6" s="52"/>
    </row>
    <row r="7" ht="52.5" customHeight="1" spans="1:10">
      <c r="A7" s="32" t="str">
        <f t="shared" ref="A7:A9" si="0">"     "&amp;"州属企业社会化管理服务经费"</f>
        <v>     州属企业社会化管理服务经费</v>
      </c>
      <c r="B7" s="22" t="s">
        <v>579</v>
      </c>
      <c r="C7" s="46" t="s">
        <v>376</v>
      </c>
      <c r="D7" s="46" t="s">
        <v>377</v>
      </c>
      <c r="E7" s="32" t="s">
        <v>580</v>
      </c>
      <c r="F7" s="46" t="s">
        <v>379</v>
      </c>
      <c r="G7" s="52" t="s">
        <v>581</v>
      </c>
      <c r="H7" s="22" t="s">
        <v>414</v>
      </c>
      <c r="I7" s="22" t="s">
        <v>381</v>
      </c>
      <c r="J7" s="32" t="s">
        <v>582</v>
      </c>
    </row>
    <row r="8" ht="52.5" customHeight="1" spans="1:10">
      <c r="A8" s="32" t="str">
        <f t="shared" si="0"/>
        <v>     州属企业社会化管理服务经费</v>
      </c>
      <c r="B8" s="22" t="s">
        <v>579</v>
      </c>
      <c r="C8" s="46" t="s">
        <v>400</v>
      </c>
      <c r="D8" s="46" t="s">
        <v>401</v>
      </c>
      <c r="E8" s="32" t="s">
        <v>583</v>
      </c>
      <c r="F8" s="46" t="s">
        <v>390</v>
      </c>
      <c r="G8" s="52" t="s">
        <v>391</v>
      </c>
      <c r="H8" s="22" t="s">
        <v>386</v>
      </c>
      <c r="I8" s="22" t="s">
        <v>381</v>
      </c>
      <c r="J8" s="32" t="s">
        <v>584</v>
      </c>
    </row>
    <row r="9" ht="52.5" customHeight="1" spans="1:10">
      <c r="A9" s="32" t="str">
        <f t="shared" si="0"/>
        <v>     州属企业社会化管理服务经费</v>
      </c>
      <c r="B9" s="22" t="s">
        <v>579</v>
      </c>
      <c r="C9" s="46" t="s">
        <v>406</v>
      </c>
      <c r="D9" s="46" t="s">
        <v>407</v>
      </c>
      <c r="E9" s="32" t="s">
        <v>407</v>
      </c>
      <c r="F9" s="46" t="s">
        <v>379</v>
      </c>
      <c r="G9" s="52" t="s">
        <v>409</v>
      </c>
      <c r="H9" s="22" t="s">
        <v>386</v>
      </c>
      <c r="I9" s="22" t="s">
        <v>381</v>
      </c>
      <c r="J9" s="32" t="s">
        <v>585</v>
      </c>
    </row>
    <row r="10" ht="52.5" customHeight="1" spans="1:10">
      <c r="A10" s="32" t="str">
        <f t="shared" ref="A10:A14" si="1">"     "&amp;"城乡养老保险政府补助经费"</f>
        <v>     城乡养老保险政府补助经费</v>
      </c>
      <c r="B10" s="22" t="s">
        <v>586</v>
      </c>
      <c r="C10" s="46" t="s">
        <v>376</v>
      </c>
      <c r="D10" s="46" t="s">
        <v>377</v>
      </c>
      <c r="E10" s="32" t="s">
        <v>587</v>
      </c>
      <c r="F10" s="46" t="s">
        <v>379</v>
      </c>
      <c r="G10" s="52" t="s">
        <v>588</v>
      </c>
      <c r="H10" s="22" t="s">
        <v>414</v>
      </c>
      <c r="I10" s="22" t="s">
        <v>381</v>
      </c>
      <c r="J10" s="32" t="s">
        <v>589</v>
      </c>
    </row>
    <row r="11" ht="52.5" customHeight="1" spans="1:10">
      <c r="A11" s="32" t="str">
        <f t="shared" si="1"/>
        <v>     城乡养老保险政府补助经费</v>
      </c>
      <c r="B11" s="22" t="s">
        <v>590</v>
      </c>
      <c r="C11" s="46" t="s">
        <v>376</v>
      </c>
      <c r="D11" s="46" t="s">
        <v>383</v>
      </c>
      <c r="E11" s="32" t="s">
        <v>591</v>
      </c>
      <c r="F11" s="46" t="s">
        <v>390</v>
      </c>
      <c r="G11" s="52" t="s">
        <v>391</v>
      </c>
      <c r="H11" s="22" t="s">
        <v>386</v>
      </c>
      <c r="I11" s="22" t="s">
        <v>381</v>
      </c>
      <c r="J11" s="32" t="s">
        <v>592</v>
      </c>
    </row>
    <row r="12" ht="52.5" customHeight="1" spans="1:10">
      <c r="A12" s="32" t="str">
        <f t="shared" si="1"/>
        <v>     城乡养老保险政府补助经费</v>
      </c>
      <c r="B12" s="22" t="s">
        <v>590</v>
      </c>
      <c r="C12" s="46" t="s">
        <v>400</v>
      </c>
      <c r="D12" s="46" t="s">
        <v>593</v>
      </c>
      <c r="E12" s="32" t="s">
        <v>594</v>
      </c>
      <c r="F12" s="46" t="s">
        <v>390</v>
      </c>
      <c r="G12" s="52" t="s">
        <v>595</v>
      </c>
      <c r="H12" s="22" t="s">
        <v>404</v>
      </c>
      <c r="I12" s="22" t="s">
        <v>398</v>
      </c>
      <c r="J12" s="32" t="s">
        <v>596</v>
      </c>
    </row>
    <row r="13" ht="52.5" customHeight="1" spans="1:10">
      <c r="A13" s="32" t="str">
        <f t="shared" si="1"/>
        <v>     城乡养老保险政府补助经费</v>
      </c>
      <c r="B13" s="22" t="s">
        <v>590</v>
      </c>
      <c r="C13" s="46" t="s">
        <v>406</v>
      </c>
      <c r="D13" s="46" t="s">
        <v>407</v>
      </c>
      <c r="E13" s="32" t="s">
        <v>474</v>
      </c>
      <c r="F13" s="46" t="s">
        <v>379</v>
      </c>
      <c r="G13" s="52" t="s">
        <v>409</v>
      </c>
      <c r="H13" s="22" t="s">
        <v>386</v>
      </c>
      <c r="I13" s="22" t="s">
        <v>381</v>
      </c>
      <c r="J13" s="32" t="s">
        <v>597</v>
      </c>
    </row>
    <row r="14" ht="52.5" customHeight="1" spans="1:10">
      <c r="A14" s="32" t="str">
        <f t="shared" si="1"/>
        <v>     城乡养老保险政府补助经费</v>
      </c>
      <c r="B14" s="22" t="s">
        <v>590</v>
      </c>
      <c r="C14" s="46" t="s">
        <v>406</v>
      </c>
      <c r="D14" s="46" t="s">
        <v>407</v>
      </c>
      <c r="E14" s="32" t="s">
        <v>598</v>
      </c>
      <c r="F14" s="46" t="s">
        <v>379</v>
      </c>
      <c r="G14" s="52" t="s">
        <v>409</v>
      </c>
      <c r="H14" s="22" t="s">
        <v>386</v>
      </c>
      <c r="I14" s="22" t="s">
        <v>381</v>
      </c>
      <c r="J14" s="32" t="s">
        <v>599</v>
      </c>
    </row>
  </sheetData>
  <mergeCells count="6">
    <mergeCell ref="A2:J2"/>
    <mergeCell ref="A3:H3"/>
    <mergeCell ref="A7:A9"/>
    <mergeCell ref="A10:A14"/>
    <mergeCell ref="B7:B9"/>
    <mergeCell ref="B10:B14"/>
  </mergeCells>
  <pageMargins left="0.751388888888889" right="0.751388888888889" top="1" bottom="1" header="0.5" footer="0.5"/>
  <pageSetup paperSize="9" scale="60" orientation="landscape" horizontalDpi="600" vertic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H9"/>
  <sheetViews>
    <sheetView showZeros="0" workbookViewId="0">
      <selection activeCell="B10" sqref="B10"/>
    </sheetView>
  </sheetViews>
  <sheetFormatPr defaultColWidth="9.14545454545454" defaultRowHeight="12" customHeight="1" outlineLevelCol="7"/>
  <cols>
    <col min="1" max="8" width="16.9181818181818" customWidth="1"/>
  </cols>
  <sheetData>
    <row r="1" ht="14.25" customHeight="1" spans="1:8">
      <c r="A1" s="1"/>
      <c r="B1" s="1"/>
      <c r="C1" s="1"/>
      <c r="D1" s="1"/>
      <c r="E1" s="1"/>
      <c r="F1" s="1"/>
      <c r="G1" s="1"/>
      <c r="H1" s="37" t="s">
        <v>600</v>
      </c>
    </row>
    <row r="2" ht="28.5" customHeight="1" spans="1:8">
      <c r="A2" s="38" t="str">
        <f>"2025"&amp;"年新增资产配置表"</f>
        <v>2025年新增资产配置表</v>
      </c>
      <c r="B2" s="5"/>
      <c r="C2" s="5"/>
      <c r="D2" s="5"/>
      <c r="E2" s="5"/>
      <c r="F2" s="5"/>
      <c r="G2" s="5"/>
      <c r="H2" s="5"/>
    </row>
    <row r="3" ht="13.5" customHeight="1" spans="1:8">
      <c r="A3" s="39" t="str">
        <f>"单位名称："&amp;"德宏傣族景颇族自治州人力资源和社会保障局"</f>
        <v>单位名称：德宏傣族景颇族自治州人力资源和社会保障局</v>
      </c>
      <c r="B3" s="7"/>
      <c r="C3" s="40"/>
      <c r="D3" s="1"/>
      <c r="E3" s="1"/>
      <c r="F3" s="1"/>
      <c r="G3" s="1"/>
      <c r="H3" s="1"/>
    </row>
    <row r="4" ht="18" customHeight="1" spans="1:8">
      <c r="A4" s="11" t="s">
        <v>199</v>
      </c>
      <c r="B4" s="11" t="s">
        <v>601</v>
      </c>
      <c r="C4" s="11" t="s">
        <v>602</v>
      </c>
      <c r="D4" s="11" t="s">
        <v>603</v>
      </c>
      <c r="E4" s="11" t="s">
        <v>604</v>
      </c>
      <c r="F4" s="41" t="s">
        <v>605</v>
      </c>
      <c r="G4" s="42"/>
      <c r="H4" s="43"/>
    </row>
    <row r="5" ht="18" customHeight="1" spans="1:8">
      <c r="A5" s="18"/>
      <c r="B5" s="18"/>
      <c r="C5" s="18"/>
      <c r="D5" s="18"/>
      <c r="E5" s="18"/>
      <c r="F5" s="30" t="s">
        <v>547</v>
      </c>
      <c r="G5" s="30" t="s">
        <v>606</v>
      </c>
      <c r="H5" s="30" t="s">
        <v>607</v>
      </c>
    </row>
    <row r="6" ht="21" customHeight="1" spans="1:8">
      <c r="A6" s="30">
        <v>1</v>
      </c>
      <c r="B6" s="30">
        <v>2</v>
      </c>
      <c r="C6" s="30">
        <v>3</v>
      </c>
      <c r="D6" s="30">
        <v>4</v>
      </c>
      <c r="E6" s="30">
        <v>5</v>
      </c>
      <c r="F6" s="30">
        <v>6</v>
      </c>
      <c r="G6" s="30">
        <v>7</v>
      </c>
      <c r="H6" s="30">
        <v>8</v>
      </c>
    </row>
    <row r="7" ht="33" customHeight="1" spans="1:8">
      <c r="A7" s="44"/>
      <c r="B7" s="44"/>
      <c r="C7" s="44"/>
      <c r="D7" s="44"/>
      <c r="E7" s="44"/>
      <c r="F7" s="35"/>
      <c r="G7" s="45"/>
      <c r="H7" s="45"/>
    </row>
    <row r="8" ht="24" customHeight="1" spans="1:8">
      <c r="A8" s="46" t="s">
        <v>30</v>
      </c>
      <c r="B8" s="47"/>
      <c r="C8" s="47"/>
      <c r="D8" s="47"/>
      <c r="E8" s="47"/>
      <c r="F8" s="36"/>
      <c r="G8" s="48"/>
      <c r="H8" s="48"/>
    </row>
    <row r="9" ht="18" customHeight="1" spans="1:1">
      <c r="A9" t="s">
        <v>541</v>
      </c>
    </row>
  </sheetData>
  <mergeCells count="9">
    <mergeCell ref="A2:H2"/>
    <mergeCell ref="A3:C3"/>
    <mergeCell ref="F4:H4"/>
    <mergeCell ref="A8:E8"/>
    <mergeCell ref="A4:A5"/>
    <mergeCell ref="B4:B5"/>
    <mergeCell ref="C4:C5"/>
    <mergeCell ref="D4:D5"/>
    <mergeCell ref="E4:E5"/>
  </mergeCells>
  <pageMargins left="0.751388888888889" right="0.751388888888889" top="1" bottom="1" header="0.5" footer="0.5"/>
  <pageSetup paperSize="9" scale="78" orientation="landscape" horizontalDpi="600" vertic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1"/>
  <sheetViews>
    <sheetView showZeros="0" workbookViewId="0">
      <selection activeCell="A1" sqref="A1"/>
    </sheetView>
  </sheetViews>
  <sheetFormatPr defaultColWidth="9.14545454545454" defaultRowHeight="14.25" customHeight="1"/>
  <cols>
    <col min="1" max="1" width="10.2818181818182" customWidth="1"/>
    <col min="2" max="3" width="23.8454545454545" customWidth="1"/>
    <col min="4" max="4" width="11.1454545454545" customWidth="1"/>
    <col min="5" max="5" width="17.7181818181818" customWidth="1"/>
    <col min="6" max="6" width="9.84545454545455" customWidth="1"/>
    <col min="7" max="7" width="17.7181818181818" customWidth="1"/>
    <col min="8" max="11" width="15.4181818181818" customWidth="1"/>
  </cols>
  <sheetData>
    <row r="1" ht="13.5" customHeight="1" spans="1:11">
      <c r="A1" s="1"/>
      <c r="B1" s="1"/>
      <c r="C1" s="1"/>
      <c r="D1" s="2"/>
      <c r="E1" s="2"/>
      <c r="F1" s="2"/>
      <c r="G1" s="2"/>
      <c r="H1" s="3"/>
      <c r="I1" s="3"/>
      <c r="J1" s="3"/>
      <c r="K1" s="4" t="s">
        <v>608</v>
      </c>
    </row>
    <row r="2" ht="27.75" customHeight="1" spans="1:11">
      <c r="A2" s="5" t="str">
        <f>"2025"&amp;"年上级转移支付补助项目支出预算表"</f>
        <v>2025年上级转移支付补助项目支出预算表</v>
      </c>
      <c r="B2" s="5"/>
      <c r="C2" s="5"/>
      <c r="D2" s="5"/>
      <c r="E2" s="5"/>
      <c r="F2" s="5"/>
      <c r="G2" s="5"/>
      <c r="H2" s="5"/>
      <c r="I2" s="5"/>
      <c r="J2" s="5"/>
      <c r="K2" s="5"/>
    </row>
    <row r="3" ht="13.5" customHeight="1" spans="1:11">
      <c r="A3" s="6" t="str">
        <f>"单位名称："&amp;"德宏傣族景颇族自治州人力资源和社会保障局"</f>
        <v>单位名称：德宏傣族景颇族自治州人力资源和社会保障局</v>
      </c>
      <c r="B3" s="7"/>
      <c r="C3" s="7"/>
      <c r="D3" s="7"/>
      <c r="E3" s="7"/>
      <c r="F3" s="7"/>
      <c r="G3" s="7"/>
      <c r="H3" s="8"/>
      <c r="I3" s="8"/>
      <c r="J3" s="8"/>
      <c r="K3" s="9" t="s">
        <v>27</v>
      </c>
    </row>
    <row r="4" ht="21.75" customHeight="1" spans="1:11">
      <c r="A4" s="29" t="s">
        <v>310</v>
      </c>
      <c r="B4" s="29" t="s">
        <v>201</v>
      </c>
      <c r="C4" s="29" t="s">
        <v>311</v>
      </c>
      <c r="D4" s="30" t="s">
        <v>202</v>
      </c>
      <c r="E4" s="30" t="s">
        <v>203</v>
      </c>
      <c r="F4" s="30" t="s">
        <v>312</v>
      </c>
      <c r="G4" s="30" t="s">
        <v>313</v>
      </c>
      <c r="H4" s="31" t="s">
        <v>30</v>
      </c>
      <c r="I4" s="31" t="s">
        <v>609</v>
      </c>
      <c r="J4" s="31"/>
      <c r="K4" s="31"/>
    </row>
    <row r="5" ht="21.75" customHeight="1" spans="1:11">
      <c r="A5" s="29"/>
      <c r="B5" s="29"/>
      <c r="C5" s="29"/>
      <c r="D5" s="30"/>
      <c r="E5" s="30"/>
      <c r="F5" s="30"/>
      <c r="G5" s="30"/>
      <c r="H5" s="31"/>
      <c r="I5" s="30" t="s">
        <v>34</v>
      </c>
      <c r="J5" s="30" t="s">
        <v>35</v>
      </c>
      <c r="K5" s="30" t="s">
        <v>36</v>
      </c>
    </row>
    <row r="6" ht="40.5" customHeight="1" spans="1:11">
      <c r="A6" s="29"/>
      <c r="B6" s="29"/>
      <c r="C6" s="29"/>
      <c r="D6" s="30"/>
      <c r="E6" s="30"/>
      <c r="F6" s="30"/>
      <c r="G6" s="30"/>
      <c r="H6" s="31"/>
      <c r="I6" s="30" t="s">
        <v>33</v>
      </c>
      <c r="J6" s="30"/>
      <c r="K6" s="30"/>
    </row>
    <row r="7" ht="15" customHeight="1" spans="1:11">
      <c r="A7" s="19">
        <v>1</v>
      </c>
      <c r="B7" s="19">
        <v>2</v>
      </c>
      <c r="C7" s="19">
        <v>3</v>
      </c>
      <c r="D7" s="19">
        <v>4</v>
      </c>
      <c r="E7" s="19">
        <v>5</v>
      </c>
      <c r="F7" s="19">
        <v>6</v>
      </c>
      <c r="G7" s="19">
        <v>7</v>
      </c>
      <c r="H7" s="19">
        <v>8</v>
      </c>
      <c r="I7" s="19">
        <v>9</v>
      </c>
      <c r="J7" s="20">
        <v>10</v>
      </c>
      <c r="K7" s="20">
        <v>11</v>
      </c>
    </row>
    <row r="8" ht="52.5" customHeight="1" spans="1:11">
      <c r="A8" s="32"/>
      <c r="B8" s="22" t="s">
        <v>610</v>
      </c>
      <c r="C8" s="32"/>
      <c r="D8" s="32"/>
      <c r="E8" s="32"/>
      <c r="F8" s="32"/>
      <c r="G8" s="32"/>
      <c r="H8" s="23">
        <v>10000000</v>
      </c>
      <c r="I8" s="23">
        <v>10000000</v>
      </c>
      <c r="J8" s="23"/>
      <c r="K8" s="35"/>
    </row>
    <row r="9" ht="52.5" customHeight="1" spans="1:11">
      <c r="A9" s="22" t="s">
        <v>328</v>
      </c>
      <c r="B9" s="22" t="s">
        <v>610</v>
      </c>
      <c r="C9" s="22" t="s">
        <v>46</v>
      </c>
      <c r="D9" s="22" t="s">
        <v>110</v>
      </c>
      <c r="E9" s="22" t="s">
        <v>111</v>
      </c>
      <c r="F9" s="22" t="s">
        <v>330</v>
      </c>
      <c r="G9" s="22" t="s">
        <v>331</v>
      </c>
      <c r="H9" s="23">
        <v>1680000</v>
      </c>
      <c r="I9" s="23">
        <v>1680000</v>
      </c>
      <c r="J9" s="23"/>
      <c r="K9" s="36"/>
    </row>
    <row r="10" ht="52.5" customHeight="1" spans="1:11">
      <c r="A10" s="22" t="s">
        <v>328</v>
      </c>
      <c r="B10" s="22" t="s">
        <v>610</v>
      </c>
      <c r="C10" s="22" t="s">
        <v>46</v>
      </c>
      <c r="D10" s="22" t="s">
        <v>110</v>
      </c>
      <c r="E10" s="22" t="s">
        <v>111</v>
      </c>
      <c r="F10" s="22" t="s">
        <v>280</v>
      </c>
      <c r="G10" s="22" t="s">
        <v>281</v>
      </c>
      <c r="H10" s="23">
        <v>8320000</v>
      </c>
      <c r="I10" s="23">
        <v>8320000</v>
      </c>
      <c r="J10" s="23"/>
      <c r="K10" s="25"/>
    </row>
    <row r="11" ht="30" customHeight="1" spans="1:11">
      <c r="A11" s="33" t="s">
        <v>540</v>
      </c>
      <c r="B11" s="34"/>
      <c r="C11" s="34"/>
      <c r="D11" s="34"/>
      <c r="E11" s="34"/>
      <c r="F11" s="34"/>
      <c r="G11" s="34"/>
      <c r="H11" s="23">
        <v>10000000</v>
      </c>
      <c r="I11" s="23">
        <v>10000000</v>
      </c>
      <c r="J11" s="23"/>
      <c r="K11" s="36"/>
    </row>
  </sheetData>
  <mergeCells count="15">
    <mergeCell ref="A2:K2"/>
    <mergeCell ref="A3:G3"/>
    <mergeCell ref="I4:K4"/>
    <mergeCell ref="A11:G11"/>
    <mergeCell ref="A4:A6"/>
    <mergeCell ref="B4:B6"/>
    <mergeCell ref="C4:C6"/>
    <mergeCell ref="D4:D6"/>
    <mergeCell ref="E4:E6"/>
    <mergeCell ref="F4:F6"/>
    <mergeCell ref="G4:G6"/>
    <mergeCell ref="H4:H6"/>
    <mergeCell ref="I5:I6"/>
    <mergeCell ref="J5:J6"/>
    <mergeCell ref="K5:K6"/>
  </mergeCells>
  <pageMargins left="0.751388888888889" right="0.751388888888889" top="1" bottom="1" header="0.5" footer="0.5"/>
  <pageSetup paperSize="9" scale="60" orientation="landscape" horizontalDpi="600" vertic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0"/>
  <sheetViews>
    <sheetView showZeros="0" tabSelected="1" workbookViewId="0">
      <selection activeCell="G39" sqref="G39"/>
    </sheetView>
  </sheetViews>
  <sheetFormatPr defaultColWidth="9.14545454545454" defaultRowHeight="14.25" customHeight="1" outlineLevelCol="6"/>
  <cols>
    <col min="1" max="4" width="20.0454545454545" customWidth="1"/>
    <col min="5" max="7" width="21.0454545454545" customWidth="1"/>
  </cols>
  <sheetData>
    <row r="1" ht="13.5" customHeight="1" spans="1:7">
      <c r="A1" s="1"/>
      <c r="B1" s="1"/>
      <c r="C1" s="1"/>
      <c r="D1" s="2"/>
      <c r="E1" s="3"/>
      <c r="F1" s="3"/>
      <c r="G1" s="4" t="s">
        <v>611</v>
      </c>
    </row>
    <row r="2" ht="27.75" customHeight="1" spans="1:7">
      <c r="A2" s="5" t="str">
        <f>"2025"&amp;"年部门项目支出中期规划预算表"</f>
        <v>2025年部门项目支出中期规划预算表</v>
      </c>
      <c r="B2" s="5"/>
      <c r="C2" s="5"/>
      <c r="D2" s="5"/>
      <c r="E2" s="5"/>
      <c r="F2" s="5"/>
      <c r="G2" s="5"/>
    </row>
    <row r="3" ht="13.5" customHeight="1" spans="1:7">
      <c r="A3" s="6" t="str">
        <f>"单位名称："&amp;"德宏傣族景颇族自治州人力资源和社会保障局"</f>
        <v>单位名称：德宏傣族景颇族自治州人力资源和社会保障局</v>
      </c>
      <c r="B3" s="7"/>
      <c r="C3" s="7"/>
      <c r="D3" s="7"/>
      <c r="E3" s="8"/>
      <c r="F3" s="8"/>
      <c r="G3" s="9" t="s">
        <v>27</v>
      </c>
    </row>
    <row r="4" ht="21.75" customHeight="1" spans="1:7">
      <c r="A4" s="10" t="s">
        <v>311</v>
      </c>
      <c r="B4" s="10" t="s">
        <v>310</v>
      </c>
      <c r="C4" s="10" t="s">
        <v>201</v>
      </c>
      <c r="D4" s="11" t="s">
        <v>612</v>
      </c>
      <c r="E4" s="12" t="s">
        <v>34</v>
      </c>
      <c r="F4" s="13"/>
      <c r="G4" s="14"/>
    </row>
    <row r="5" ht="21.75" customHeight="1" spans="1:7">
      <c r="A5" s="15"/>
      <c r="B5" s="15"/>
      <c r="C5" s="15"/>
      <c r="D5" s="16"/>
      <c r="E5" s="11" t="str">
        <f>"2025"&amp;"年"</f>
        <v>2025年</v>
      </c>
      <c r="F5" s="11" t="str">
        <f>"2025"+1&amp;"年"</f>
        <v>2026年</v>
      </c>
      <c r="G5" s="11" t="str">
        <f>"2025"+2&amp;"年"</f>
        <v>2027年</v>
      </c>
    </row>
    <row r="6" ht="40.5" customHeight="1" spans="1:7">
      <c r="A6" s="17"/>
      <c r="B6" s="17"/>
      <c r="C6" s="17"/>
      <c r="D6" s="18"/>
      <c r="E6" s="18" t="s">
        <v>33</v>
      </c>
      <c r="F6" s="18" t="s">
        <v>33</v>
      </c>
      <c r="G6" s="18" t="s">
        <v>33</v>
      </c>
    </row>
    <row r="7" ht="15" customHeight="1" spans="1:7">
      <c r="A7" s="19">
        <v>1</v>
      </c>
      <c r="B7" s="19">
        <v>2</v>
      </c>
      <c r="C7" s="19">
        <v>3</v>
      </c>
      <c r="D7" s="20">
        <v>4</v>
      </c>
      <c r="E7" s="19">
        <v>5</v>
      </c>
      <c r="F7" s="19">
        <v>6</v>
      </c>
      <c r="G7" s="19">
        <v>7</v>
      </c>
    </row>
    <row r="8" ht="52.5" customHeight="1" spans="1:7">
      <c r="A8" s="21" t="s">
        <v>46</v>
      </c>
      <c r="B8" s="22"/>
      <c r="C8" s="22"/>
      <c r="D8" s="22"/>
      <c r="E8" s="23">
        <v>97589556</v>
      </c>
      <c r="F8" s="23"/>
      <c r="G8" s="23"/>
    </row>
    <row r="9" ht="52.5" customHeight="1" spans="1:7">
      <c r="A9" s="24"/>
      <c r="B9" s="22" t="s">
        <v>613</v>
      </c>
      <c r="C9" s="22" t="s">
        <v>347</v>
      </c>
      <c r="D9" s="22" t="s">
        <v>614</v>
      </c>
      <c r="E9" s="23">
        <v>1000000</v>
      </c>
      <c r="F9" s="23"/>
      <c r="G9" s="23"/>
    </row>
    <row r="10" ht="52.5" customHeight="1" spans="1:7">
      <c r="A10" s="25"/>
      <c r="B10" s="22" t="s">
        <v>615</v>
      </c>
      <c r="C10" s="22" t="s">
        <v>339</v>
      </c>
      <c r="D10" s="22" t="s">
        <v>614</v>
      </c>
      <c r="E10" s="23">
        <v>85000000</v>
      </c>
      <c r="F10" s="23"/>
      <c r="G10" s="23"/>
    </row>
    <row r="11" ht="52.5" customHeight="1" spans="1:7">
      <c r="A11" s="25"/>
      <c r="B11" s="22" t="s">
        <v>615</v>
      </c>
      <c r="C11" s="22" t="s">
        <v>325</v>
      </c>
      <c r="D11" s="22" t="s">
        <v>614</v>
      </c>
      <c r="E11" s="23">
        <v>1006000</v>
      </c>
      <c r="F11" s="23"/>
      <c r="G11" s="23"/>
    </row>
    <row r="12" ht="52.5" customHeight="1" spans="1:7">
      <c r="A12" s="25"/>
      <c r="B12" s="22" t="s">
        <v>615</v>
      </c>
      <c r="C12" s="22" t="s">
        <v>316</v>
      </c>
      <c r="D12" s="22" t="s">
        <v>614</v>
      </c>
      <c r="E12" s="23">
        <v>1517048</v>
      </c>
      <c r="F12" s="23"/>
      <c r="G12" s="23"/>
    </row>
    <row r="13" ht="52.5" customHeight="1" spans="1:7">
      <c r="A13" s="25"/>
      <c r="B13" s="22" t="s">
        <v>615</v>
      </c>
      <c r="C13" s="22" t="s">
        <v>321</v>
      </c>
      <c r="D13" s="22" t="s">
        <v>614</v>
      </c>
      <c r="E13" s="23">
        <v>822808</v>
      </c>
      <c r="F13" s="23"/>
      <c r="G13" s="23"/>
    </row>
    <row r="14" ht="52.5" customHeight="1" spans="1:7">
      <c r="A14" s="25"/>
      <c r="B14" s="22" t="s">
        <v>616</v>
      </c>
      <c r="C14" s="22" t="s">
        <v>352</v>
      </c>
      <c r="D14" s="22" t="s">
        <v>614</v>
      </c>
      <c r="E14" s="23">
        <v>846800</v>
      </c>
      <c r="F14" s="23"/>
      <c r="G14" s="23"/>
    </row>
    <row r="15" ht="52.5" customHeight="1" spans="1:7">
      <c r="A15" s="25"/>
      <c r="B15" s="22" t="s">
        <v>616</v>
      </c>
      <c r="C15" s="22" t="s">
        <v>349</v>
      </c>
      <c r="D15" s="22" t="s">
        <v>614</v>
      </c>
      <c r="E15" s="23">
        <v>300000</v>
      </c>
      <c r="F15" s="23"/>
      <c r="G15" s="23"/>
    </row>
    <row r="16" ht="52.5" customHeight="1" spans="1:7">
      <c r="A16" s="25"/>
      <c r="B16" s="22" t="s">
        <v>616</v>
      </c>
      <c r="C16" s="22" t="s">
        <v>343</v>
      </c>
      <c r="D16" s="22" t="s">
        <v>614</v>
      </c>
      <c r="E16" s="23">
        <v>5000000</v>
      </c>
      <c r="F16" s="23"/>
      <c r="G16" s="23"/>
    </row>
    <row r="17" ht="52.5" customHeight="1" spans="1:7">
      <c r="A17" s="25"/>
      <c r="B17" s="22" t="s">
        <v>616</v>
      </c>
      <c r="C17" s="22" t="s">
        <v>341</v>
      </c>
      <c r="D17" s="22" t="s">
        <v>614</v>
      </c>
      <c r="E17" s="23">
        <v>1300000</v>
      </c>
      <c r="F17" s="23"/>
      <c r="G17" s="23"/>
    </row>
    <row r="18" ht="52.5" customHeight="1" spans="1:7">
      <c r="A18" s="25"/>
      <c r="B18" s="22" t="s">
        <v>617</v>
      </c>
      <c r="C18" s="22" t="s">
        <v>618</v>
      </c>
      <c r="D18" s="22" t="s">
        <v>619</v>
      </c>
      <c r="E18" s="23">
        <v>520800</v>
      </c>
      <c r="F18" s="23"/>
      <c r="G18" s="23"/>
    </row>
    <row r="19" ht="52.5" customHeight="1" spans="1:7">
      <c r="A19" s="25"/>
      <c r="B19" s="22" t="s">
        <v>620</v>
      </c>
      <c r="C19" s="22" t="s">
        <v>621</v>
      </c>
      <c r="D19" s="22" t="s">
        <v>619</v>
      </c>
      <c r="E19" s="23">
        <v>276100</v>
      </c>
      <c r="F19" s="23"/>
      <c r="G19" s="23"/>
    </row>
    <row r="20" ht="30" customHeight="1" spans="1:7">
      <c r="A20" s="26" t="s">
        <v>30</v>
      </c>
      <c r="B20" s="27" t="s">
        <v>622</v>
      </c>
      <c r="C20" s="27"/>
      <c r="D20" s="28"/>
      <c r="E20" s="23">
        <v>97589556</v>
      </c>
      <c r="F20" s="23"/>
      <c r="G20" s="23"/>
    </row>
  </sheetData>
  <mergeCells count="11">
    <mergeCell ref="A2:G2"/>
    <mergeCell ref="A3:D3"/>
    <mergeCell ref="E4:G4"/>
    <mergeCell ref="A20:D20"/>
    <mergeCell ref="A4:A6"/>
    <mergeCell ref="B4:B6"/>
    <mergeCell ref="C4:C6"/>
    <mergeCell ref="D4:D6"/>
    <mergeCell ref="E5:E6"/>
    <mergeCell ref="F5:F6"/>
    <mergeCell ref="G5:G6"/>
  </mergeCells>
  <pageMargins left="0.751388888888889" right="0.751388888888889" top="1" bottom="1" header="0.5" footer="0.5"/>
  <pageSetup paperSize="9" scale="62" orientation="landscape"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S9"/>
  <sheetViews>
    <sheetView showZeros="0" workbookViewId="0">
      <selection activeCell="A1" sqref="A1"/>
    </sheetView>
  </sheetViews>
  <sheetFormatPr defaultColWidth="9.14545454545454" defaultRowHeight="12" customHeight="1"/>
  <cols>
    <col min="1" max="1" width="7.62727272727273" customWidth="1"/>
    <col min="2" max="2" width="11.2" customWidth="1"/>
    <col min="3" max="4" width="13.4727272727273" customWidth="1"/>
    <col min="5" max="5" width="13.2" customWidth="1"/>
    <col min="6" max="6" width="8.47272727272727" customWidth="1"/>
    <col min="7" max="7" width="5.34545454545455" customWidth="1"/>
    <col min="8" max="8" width="8.47272727272727" customWidth="1"/>
    <col min="9" max="12" width="11.9181818181818" customWidth="1"/>
    <col min="13" max="13" width="9.2" customWidth="1"/>
    <col min="14" max="14" width="11.9181818181818" customWidth="1"/>
    <col min="15" max="15" width="4.47272727272727" customWidth="1"/>
    <col min="16" max="19" width="4.91818181818182" customWidth="1"/>
  </cols>
  <sheetData>
    <row r="1" ht="16.5" customHeight="1" spans="1:17">
      <c r="A1" s="145"/>
      <c r="B1" s="1"/>
      <c r="C1" s="1"/>
      <c r="D1" s="1"/>
      <c r="E1" s="1"/>
      <c r="F1" s="1"/>
      <c r="G1" s="1"/>
      <c r="H1" s="1"/>
      <c r="I1" s="65"/>
      <c r="J1" s="1"/>
      <c r="K1" s="1"/>
      <c r="L1" s="1"/>
      <c r="M1" s="1"/>
      <c r="N1" s="1"/>
      <c r="O1" s="1"/>
      <c r="P1" s="55" t="s">
        <v>26</v>
      </c>
      <c r="Q1" s="55" t="s">
        <v>26</v>
      </c>
    </row>
    <row r="2" ht="36.75" customHeight="1" spans="1:19">
      <c r="A2" s="5" t="str">
        <f>"2025"&amp;"年部门收入预算表"</f>
        <v>2025年部门收入预算表</v>
      </c>
      <c r="B2" s="5"/>
      <c r="C2" s="5"/>
      <c r="D2" s="5"/>
      <c r="E2" s="5"/>
      <c r="F2" s="5"/>
      <c r="G2" s="5"/>
      <c r="H2" s="5"/>
      <c r="I2" s="5"/>
      <c r="J2" s="5"/>
      <c r="K2" s="5"/>
      <c r="L2" s="5"/>
      <c r="M2" s="5"/>
      <c r="N2" s="5"/>
      <c r="O2" s="5"/>
      <c r="P2" s="5"/>
      <c r="Q2" s="5"/>
      <c r="R2" s="5"/>
      <c r="S2" s="5"/>
    </row>
    <row r="3" ht="18" customHeight="1" spans="1:17">
      <c r="A3" s="7" t="str">
        <f>"单位名称："&amp;"德宏傣族景颇族自治州人力资源和社会保障局"</f>
        <v>单位名称：德宏傣族景颇族自治州人力资源和社会保障局</v>
      </c>
      <c r="B3" s="7"/>
      <c r="C3" s="40"/>
      <c r="D3" s="40"/>
      <c r="E3" s="40"/>
      <c r="F3" s="40"/>
      <c r="G3" s="40"/>
      <c r="H3" s="40"/>
      <c r="I3" s="40"/>
      <c r="J3" s="40"/>
      <c r="K3" s="40"/>
      <c r="L3" s="40"/>
      <c r="M3" s="40"/>
      <c r="N3" s="40"/>
      <c r="O3" s="40"/>
      <c r="P3" s="55" t="s">
        <v>27</v>
      </c>
      <c r="Q3" s="55"/>
    </row>
    <row r="4" ht="21" customHeight="1" spans="1:19">
      <c r="A4" s="11" t="s">
        <v>28</v>
      </c>
      <c r="B4" s="11" t="s">
        <v>29</v>
      </c>
      <c r="C4" s="11" t="s">
        <v>30</v>
      </c>
      <c r="D4" s="41" t="s">
        <v>31</v>
      </c>
      <c r="E4" s="42"/>
      <c r="F4" s="42"/>
      <c r="G4" s="42"/>
      <c r="H4" s="42"/>
      <c r="I4" s="13"/>
      <c r="J4" s="42"/>
      <c r="K4" s="42"/>
      <c r="L4" s="42"/>
      <c r="M4" s="42"/>
      <c r="N4" s="43"/>
      <c r="O4" s="41" t="s">
        <v>32</v>
      </c>
      <c r="P4" s="42"/>
      <c r="Q4" s="42"/>
      <c r="R4" s="42"/>
      <c r="S4" s="43"/>
    </row>
    <row r="5" ht="41.25" customHeight="1" spans="1:19">
      <c r="A5" s="16"/>
      <c r="B5" s="16"/>
      <c r="C5" s="16"/>
      <c r="D5" s="16" t="s">
        <v>33</v>
      </c>
      <c r="E5" s="16" t="s">
        <v>34</v>
      </c>
      <c r="F5" s="16" t="s">
        <v>35</v>
      </c>
      <c r="G5" s="16" t="s">
        <v>36</v>
      </c>
      <c r="H5" s="11" t="s">
        <v>37</v>
      </c>
      <c r="I5" s="147" t="s">
        <v>38</v>
      </c>
      <c r="J5" s="147"/>
      <c r="K5" s="147"/>
      <c r="L5" s="147"/>
      <c r="M5" s="147"/>
      <c r="N5" s="147"/>
      <c r="O5" s="11" t="s">
        <v>33</v>
      </c>
      <c r="P5" s="11" t="s">
        <v>34</v>
      </c>
      <c r="Q5" s="11" t="s">
        <v>35</v>
      </c>
      <c r="R5" s="11" t="s">
        <v>36</v>
      </c>
      <c r="S5" s="11" t="s">
        <v>39</v>
      </c>
    </row>
    <row r="6" ht="43.5" customHeight="1" spans="1:19">
      <c r="A6" s="61"/>
      <c r="B6" s="61"/>
      <c r="C6" s="61"/>
      <c r="D6" s="66"/>
      <c r="E6" s="66"/>
      <c r="F6" s="66"/>
      <c r="G6" s="61"/>
      <c r="H6" s="61"/>
      <c r="I6" s="31" t="s">
        <v>33</v>
      </c>
      <c r="J6" s="29" t="s">
        <v>40</v>
      </c>
      <c r="K6" s="29" t="s">
        <v>41</v>
      </c>
      <c r="L6" s="10" t="s">
        <v>42</v>
      </c>
      <c r="M6" s="10" t="s">
        <v>43</v>
      </c>
      <c r="N6" s="10" t="s">
        <v>44</v>
      </c>
      <c r="O6" s="66"/>
      <c r="P6" s="66"/>
      <c r="Q6" s="66"/>
      <c r="R6" s="66"/>
      <c r="S6" s="66"/>
    </row>
    <row r="7" ht="21" customHeight="1" spans="1:19">
      <c r="A7" s="31">
        <v>1</v>
      </c>
      <c r="B7" s="31">
        <v>2</v>
      </c>
      <c r="C7" s="31">
        <v>3</v>
      </c>
      <c r="D7" s="31">
        <v>4</v>
      </c>
      <c r="E7" s="31">
        <v>5</v>
      </c>
      <c r="F7" s="31">
        <v>6</v>
      </c>
      <c r="G7" s="31">
        <v>7</v>
      </c>
      <c r="H7" s="31">
        <v>8</v>
      </c>
      <c r="I7" s="31">
        <v>9</v>
      </c>
      <c r="J7" s="31">
        <v>10</v>
      </c>
      <c r="K7" s="31">
        <v>11</v>
      </c>
      <c r="L7" s="31">
        <v>12</v>
      </c>
      <c r="M7" s="31">
        <v>13</v>
      </c>
      <c r="N7" s="31">
        <v>14</v>
      </c>
      <c r="O7" s="31">
        <v>15</v>
      </c>
      <c r="P7" s="31">
        <v>16</v>
      </c>
      <c r="Q7" s="31">
        <v>17</v>
      </c>
      <c r="R7" s="31">
        <v>18</v>
      </c>
      <c r="S7" s="51">
        <v>19</v>
      </c>
    </row>
    <row r="8" ht="52.5" customHeight="1" spans="1:19">
      <c r="A8" s="44" t="s">
        <v>45</v>
      </c>
      <c r="B8" s="44" t="s">
        <v>46</v>
      </c>
      <c r="C8" s="23">
        <v>273432838.89</v>
      </c>
      <c r="D8" s="23">
        <v>273432838.89</v>
      </c>
      <c r="E8" s="23">
        <v>272113721.89</v>
      </c>
      <c r="F8" s="23"/>
      <c r="G8" s="23"/>
      <c r="H8" s="23"/>
      <c r="I8" s="23">
        <v>1319117</v>
      </c>
      <c r="J8" s="23"/>
      <c r="K8" s="23"/>
      <c r="L8" s="23"/>
      <c r="M8" s="23"/>
      <c r="N8" s="23">
        <v>1319117</v>
      </c>
      <c r="O8" s="23"/>
      <c r="P8" s="23"/>
      <c r="Q8" s="23"/>
      <c r="R8" s="23"/>
      <c r="S8" s="23"/>
    </row>
    <row r="9" ht="30" customHeight="1" spans="1:19">
      <c r="A9" s="12" t="s">
        <v>30</v>
      </c>
      <c r="B9" s="146"/>
      <c r="C9" s="136">
        <v>273432838.89</v>
      </c>
      <c r="D9" s="136">
        <v>273432838.89</v>
      </c>
      <c r="E9" s="136">
        <v>272113721.89</v>
      </c>
      <c r="F9" s="136"/>
      <c r="G9" s="136"/>
      <c r="H9" s="136"/>
      <c r="I9" s="136">
        <v>1319117</v>
      </c>
      <c r="J9" s="136"/>
      <c r="K9" s="136"/>
      <c r="L9" s="136"/>
      <c r="M9" s="136"/>
      <c r="N9" s="136">
        <v>1319117</v>
      </c>
      <c r="O9" s="136"/>
      <c r="P9" s="136"/>
      <c r="Q9" s="136"/>
      <c r="R9" s="136"/>
      <c r="S9" s="136"/>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1388888888889" right="0.751388888888889" top="1" bottom="1" header="0.5" footer="0.5"/>
  <pageSetup paperSize="9" scale="75" orientation="landscape"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44"/>
  <sheetViews>
    <sheetView showZeros="0" topLeftCell="A13" workbookViewId="0">
      <selection activeCell="D29" sqref="D29"/>
    </sheetView>
  </sheetViews>
  <sheetFormatPr defaultColWidth="8.84545454545455" defaultRowHeight="15" customHeight="1"/>
  <cols>
    <col min="1" max="1" width="9.62727272727273" customWidth="1"/>
    <col min="2" max="2" width="9.47272727272727" customWidth="1"/>
    <col min="3" max="6" width="14.4727272727273" customWidth="1"/>
    <col min="7" max="7" width="12.6272727272727" customWidth="1"/>
    <col min="8" max="8" width="4.34545454545455" customWidth="1"/>
    <col min="9" max="9" width="7.28181818181818" customWidth="1"/>
    <col min="10" max="13" width="12.7727272727273" customWidth="1"/>
    <col min="14" max="14" width="5.77272727272727" customWidth="1"/>
    <col min="15" max="15" width="12.7727272727273" customWidth="1"/>
  </cols>
  <sheetData>
    <row r="1" ht="18.75" customHeight="1" spans="1:15">
      <c r="A1" s="138"/>
      <c r="B1" s="138"/>
      <c r="C1" s="138"/>
      <c r="D1" s="138"/>
      <c r="E1" s="138"/>
      <c r="F1" s="138"/>
      <c r="G1" s="138"/>
      <c r="H1" s="138"/>
      <c r="I1" s="138"/>
      <c r="J1" s="138"/>
      <c r="K1" s="138"/>
      <c r="L1" s="138"/>
      <c r="M1" s="138"/>
      <c r="N1" s="37" t="s">
        <v>47</v>
      </c>
      <c r="O1" s="37"/>
    </row>
    <row r="2" ht="36" customHeight="1" spans="1:15">
      <c r="A2" s="139" t="str">
        <f>"2025"&amp;"年部门支出预算表"</f>
        <v>2025年部门支出预算表</v>
      </c>
      <c r="B2" s="139"/>
      <c r="C2" s="139"/>
      <c r="D2" s="139"/>
      <c r="E2" s="139"/>
      <c r="F2" s="139"/>
      <c r="G2" s="139"/>
      <c r="H2" s="139"/>
      <c r="I2" s="139"/>
      <c r="J2" s="139"/>
      <c r="K2" s="139"/>
      <c r="L2" s="139"/>
      <c r="M2" s="139"/>
      <c r="N2" s="139"/>
      <c r="O2" s="139"/>
    </row>
    <row r="3" ht="18.75" customHeight="1" spans="1:15">
      <c r="A3" s="7" t="str">
        <f>"单位名称："&amp;"德宏傣族景颇族自治州人力资源和社会保障局"</f>
        <v>单位名称：德宏傣族景颇族自治州人力资源和社会保障局</v>
      </c>
      <c r="B3" s="7"/>
      <c r="C3" s="7"/>
      <c r="D3" s="7"/>
      <c r="E3" s="7"/>
      <c r="F3" s="7"/>
      <c r="G3" s="138"/>
      <c r="H3" s="138"/>
      <c r="I3" s="138"/>
      <c r="J3" s="138"/>
      <c r="K3" s="138"/>
      <c r="L3" s="138"/>
      <c r="M3" s="138"/>
      <c r="N3" s="37" t="s">
        <v>1</v>
      </c>
      <c r="O3" s="37"/>
    </row>
    <row r="4" ht="31.5" customHeight="1" spans="1:15">
      <c r="A4" s="140" t="s">
        <v>48</v>
      </c>
      <c r="B4" s="140" t="s">
        <v>49</v>
      </c>
      <c r="C4" s="140" t="s">
        <v>30</v>
      </c>
      <c r="D4" s="140" t="s">
        <v>34</v>
      </c>
      <c r="E4" s="140"/>
      <c r="F4" s="140"/>
      <c r="G4" s="140" t="s">
        <v>35</v>
      </c>
      <c r="H4" s="140" t="s">
        <v>36</v>
      </c>
      <c r="I4" s="140" t="s">
        <v>50</v>
      </c>
      <c r="J4" s="140" t="s">
        <v>51</v>
      </c>
      <c r="K4" s="140"/>
      <c r="L4" s="140"/>
      <c r="M4" s="140"/>
      <c r="N4" s="140"/>
      <c r="O4" s="140"/>
    </row>
    <row r="5" ht="37.3" customHeight="1" spans="1:15">
      <c r="A5" s="140"/>
      <c r="B5" s="140"/>
      <c r="C5" s="140"/>
      <c r="D5" s="140" t="s">
        <v>33</v>
      </c>
      <c r="E5" s="140" t="s">
        <v>52</v>
      </c>
      <c r="F5" s="140" t="s">
        <v>53</v>
      </c>
      <c r="G5" s="140"/>
      <c r="H5" s="140"/>
      <c r="I5" s="140"/>
      <c r="J5" s="140" t="s">
        <v>33</v>
      </c>
      <c r="K5" s="140" t="s">
        <v>54</v>
      </c>
      <c r="L5" s="140" t="s">
        <v>55</v>
      </c>
      <c r="M5" s="140" t="s">
        <v>56</v>
      </c>
      <c r="N5" s="140" t="s">
        <v>57</v>
      </c>
      <c r="O5" s="140" t="s">
        <v>58</v>
      </c>
    </row>
    <row r="6" ht="18.75" customHeight="1" spans="1:15">
      <c r="A6" s="141" t="s">
        <v>59</v>
      </c>
      <c r="B6" s="141" t="s">
        <v>60</v>
      </c>
      <c r="C6" s="141" t="s">
        <v>61</v>
      </c>
      <c r="D6" s="141" t="s">
        <v>62</v>
      </c>
      <c r="E6" s="141" t="s">
        <v>63</v>
      </c>
      <c r="F6" s="141" t="s">
        <v>64</v>
      </c>
      <c r="G6" s="141" t="s">
        <v>65</v>
      </c>
      <c r="H6" s="141" t="s">
        <v>66</v>
      </c>
      <c r="I6" s="141" t="s">
        <v>67</v>
      </c>
      <c r="J6" s="141" t="s">
        <v>68</v>
      </c>
      <c r="K6" s="141" t="s">
        <v>69</v>
      </c>
      <c r="L6" s="141" t="s">
        <v>70</v>
      </c>
      <c r="M6" s="141" t="s">
        <v>71</v>
      </c>
      <c r="N6" s="141" t="s">
        <v>72</v>
      </c>
      <c r="O6" s="141" t="s">
        <v>73</v>
      </c>
    </row>
    <row r="7" ht="52.5" customHeight="1" spans="1:15">
      <c r="A7" s="142" t="s">
        <v>74</v>
      </c>
      <c r="B7" s="142" t="s">
        <v>75</v>
      </c>
      <c r="C7" s="111">
        <v>300000</v>
      </c>
      <c r="D7" s="111">
        <v>300000</v>
      </c>
      <c r="E7" s="111"/>
      <c r="F7" s="111">
        <v>300000</v>
      </c>
      <c r="G7" s="111"/>
      <c r="H7" s="111"/>
      <c r="I7" s="111"/>
      <c r="J7" s="111"/>
      <c r="K7" s="111"/>
      <c r="L7" s="111"/>
      <c r="M7" s="111"/>
      <c r="N7" s="111"/>
      <c r="O7" s="111"/>
    </row>
    <row r="8" ht="52.5" customHeight="1" spans="1:15">
      <c r="A8" s="143" t="s">
        <v>76</v>
      </c>
      <c r="B8" s="143" t="s">
        <v>77</v>
      </c>
      <c r="C8" s="111">
        <v>300000</v>
      </c>
      <c r="D8" s="111">
        <v>300000</v>
      </c>
      <c r="E8" s="111"/>
      <c r="F8" s="111">
        <v>300000</v>
      </c>
      <c r="G8" s="111"/>
      <c r="H8" s="111"/>
      <c r="I8" s="111"/>
      <c r="J8" s="111"/>
      <c r="K8" s="111"/>
      <c r="L8" s="111"/>
      <c r="M8" s="111"/>
      <c r="N8" s="111"/>
      <c r="O8" s="111"/>
    </row>
    <row r="9" ht="52.5" customHeight="1" spans="1:15">
      <c r="A9" s="144" t="s">
        <v>78</v>
      </c>
      <c r="B9" s="144" t="s">
        <v>79</v>
      </c>
      <c r="C9" s="111">
        <v>300000</v>
      </c>
      <c r="D9" s="111">
        <v>300000</v>
      </c>
      <c r="E9" s="111"/>
      <c r="F9" s="111">
        <v>300000</v>
      </c>
      <c r="G9" s="111"/>
      <c r="H9" s="111"/>
      <c r="I9" s="111"/>
      <c r="J9" s="111"/>
      <c r="K9" s="111"/>
      <c r="L9" s="111"/>
      <c r="M9" s="111"/>
      <c r="N9" s="111"/>
      <c r="O9" s="111"/>
    </row>
    <row r="10" ht="52.5" customHeight="1" spans="1:15">
      <c r="A10" s="142" t="s">
        <v>80</v>
      </c>
      <c r="B10" s="142" t="s">
        <v>81</v>
      </c>
      <c r="C10" s="111">
        <v>270153271.26</v>
      </c>
      <c r="D10" s="111">
        <v>268834154.26</v>
      </c>
      <c r="E10" s="111">
        <v>173347498.26</v>
      </c>
      <c r="F10" s="111">
        <v>95486656</v>
      </c>
      <c r="G10" s="111"/>
      <c r="H10" s="111"/>
      <c r="I10" s="111"/>
      <c r="J10" s="111">
        <v>1319117</v>
      </c>
      <c r="K10" s="111"/>
      <c r="L10" s="111"/>
      <c r="M10" s="111"/>
      <c r="N10" s="111"/>
      <c r="O10" s="111">
        <v>1319117</v>
      </c>
    </row>
    <row r="11" ht="63" customHeight="1" spans="1:15">
      <c r="A11" s="143" t="s">
        <v>82</v>
      </c>
      <c r="B11" s="143" t="s">
        <v>83</v>
      </c>
      <c r="C11" s="111">
        <v>20450013</v>
      </c>
      <c r="D11" s="111">
        <v>19130896</v>
      </c>
      <c r="E11" s="111">
        <v>11984096</v>
      </c>
      <c r="F11" s="111">
        <v>7146800</v>
      </c>
      <c r="G11" s="111"/>
      <c r="H11" s="111"/>
      <c r="I11" s="111"/>
      <c r="J11" s="111">
        <v>1319117</v>
      </c>
      <c r="K11" s="111"/>
      <c r="L11" s="111"/>
      <c r="M11" s="111"/>
      <c r="N11" s="111"/>
      <c r="O11" s="111">
        <v>1319117</v>
      </c>
    </row>
    <row r="12" ht="52.5" customHeight="1" spans="1:15">
      <c r="A12" s="144" t="s">
        <v>84</v>
      </c>
      <c r="B12" s="144" t="s">
        <v>85</v>
      </c>
      <c r="C12" s="111">
        <v>10301081</v>
      </c>
      <c r="D12" s="111">
        <v>10301081</v>
      </c>
      <c r="E12" s="111">
        <v>10301081</v>
      </c>
      <c r="F12" s="111"/>
      <c r="G12" s="111"/>
      <c r="H12" s="111"/>
      <c r="I12" s="111"/>
      <c r="J12" s="111"/>
      <c r="K12" s="111"/>
      <c r="L12" s="111"/>
      <c r="M12" s="111"/>
      <c r="N12" s="111"/>
      <c r="O12" s="111"/>
    </row>
    <row r="13" ht="62" customHeight="1" spans="1:15">
      <c r="A13" s="144" t="s">
        <v>86</v>
      </c>
      <c r="B13" s="144" t="s">
        <v>87</v>
      </c>
      <c r="C13" s="111">
        <v>846800</v>
      </c>
      <c r="D13" s="111">
        <v>846800</v>
      </c>
      <c r="E13" s="111"/>
      <c r="F13" s="111">
        <v>846800</v>
      </c>
      <c r="G13" s="111"/>
      <c r="H13" s="111"/>
      <c r="I13" s="111"/>
      <c r="J13" s="111"/>
      <c r="K13" s="111"/>
      <c r="L13" s="111"/>
      <c r="M13" s="111"/>
      <c r="N13" s="111"/>
      <c r="O13" s="111"/>
    </row>
    <row r="14" ht="77" customHeight="1" spans="1:15">
      <c r="A14" s="144" t="s">
        <v>88</v>
      </c>
      <c r="B14" s="144" t="s">
        <v>89</v>
      </c>
      <c r="C14" s="111">
        <v>151215</v>
      </c>
      <c r="D14" s="111">
        <v>151215</v>
      </c>
      <c r="E14" s="111">
        <v>151215</v>
      </c>
      <c r="F14" s="111"/>
      <c r="G14" s="111"/>
      <c r="H14" s="111"/>
      <c r="I14" s="111"/>
      <c r="J14" s="111"/>
      <c r="K14" s="111"/>
      <c r="L14" s="111"/>
      <c r="M14" s="111"/>
      <c r="N14" s="111"/>
      <c r="O14" s="111"/>
    </row>
    <row r="15" ht="52.5" customHeight="1" spans="1:15">
      <c r="A15" s="144" t="s">
        <v>90</v>
      </c>
      <c r="B15" s="144" t="s">
        <v>91</v>
      </c>
      <c r="C15" s="111">
        <v>1531800</v>
      </c>
      <c r="D15" s="111">
        <v>1531800</v>
      </c>
      <c r="E15" s="111">
        <v>1531800</v>
      </c>
      <c r="F15" s="111"/>
      <c r="G15" s="111"/>
      <c r="H15" s="111"/>
      <c r="I15" s="111"/>
      <c r="J15" s="111"/>
      <c r="K15" s="111"/>
      <c r="L15" s="111"/>
      <c r="M15" s="111"/>
      <c r="N15" s="111"/>
      <c r="O15" s="111"/>
    </row>
    <row r="16" ht="119" customHeight="1" spans="1:15">
      <c r="A16" s="144" t="s">
        <v>92</v>
      </c>
      <c r="B16" s="144" t="s">
        <v>93</v>
      </c>
      <c r="C16" s="111">
        <v>7619117</v>
      </c>
      <c r="D16" s="111">
        <v>6300000</v>
      </c>
      <c r="E16" s="111"/>
      <c r="F16" s="111">
        <v>6300000</v>
      </c>
      <c r="G16" s="111"/>
      <c r="H16" s="111"/>
      <c r="I16" s="111"/>
      <c r="J16" s="111">
        <v>1319117</v>
      </c>
      <c r="K16" s="111"/>
      <c r="L16" s="111"/>
      <c r="M16" s="111"/>
      <c r="N16" s="111"/>
      <c r="O16" s="111">
        <v>1319117</v>
      </c>
    </row>
    <row r="17" ht="59" customHeight="1" spans="1:15">
      <c r="A17" s="143" t="s">
        <v>94</v>
      </c>
      <c r="B17" s="143" t="s">
        <v>95</v>
      </c>
      <c r="C17" s="111">
        <v>246355396.88</v>
      </c>
      <c r="D17" s="111">
        <v>246355396.88</v>
      </c>
      <c r="E17" s="111">
        <v>161355396.88</v>
      </c>
      <c r="F17" s="111">
        <v>85000000</v>
      </c>
      <c r="G17" s="111"/>
      <c r="H17" s="111"/>
      <c r="I17" s="111"/>
      <c r="J17" s="111"/>
      <c r="K17" s="111"/>
      <c r="L17" s="111"/>
      <c r="M17" s="111"/>
      <c r="N17" s="111"/>
      <c r="O17" s="111"/>
    </row>
    <row r="18" ht="56" customHeight="1" spans="1:15">
      <c r="A18" s="144" t="s">
        <v>96</v>
      </c>
      <c r="B18" s="144" t="s">
        <v>97</v>
      </c>
      <c r="C18" s="111">
        <v>47609000</v>
      </c>
      <c r="D18" s="111">
        <v>47609000</v>
      </c>
      <c r="E18" s="111">
        <v>47609000</v>
      </c>
      <c r="F18" s="111"/>
      <c r="G18" s="111"/>
      <c r="H18" s="111"/>
      <c r="I18" s="111"/>
      <c r="J18" s="111"/>
      <c r="K18" s="111"/>
      <c r="L18" s="111"/>
      <c r="M18" s="111"/>
      <c r="N18" s="111"/>
      <c r="O18" s="111"/>
    </row>
    <row r="19" ht="57" customHeight="1" spans="1:15">
      <c r="A19" s="144" t="s">
        <v>98</v>
      </c>
      <c r="B19" s="144" t="s">
        <v>99</v>
      </c>
      <c r="C19" s="111">
        <v>61450000</v>
      </c>
      <c r="D19" s="111">
        <v>61450000</v>
      </c>
      <c r="E19" s="111">
        <v>61450000</v>
      </c>
      <c r="F19" s="111"/>
      <c r="G19" s="111"/>
      <c r="H19" s="111"/>
      <c r="I19" s="111"/>
      <c r="J19" s="111"/>
      <c r="K19" s="111"/>
      <c r="L19" s="111"/>
      <c r="M19" s="111"/>
      <c r="N19" s="111"/>
      <c r="O19" s="111"/>
    </row>
    <row r="20" ht="104" customHeight="1" spans="1:15">
      <c r="A20" s="144" t="s">
        <v>100</v>
      </c>
      <c r="B20" s="144" t="s">
        <v>101</v>
      </c>
      <c r="C20" s="111">
        <v>5261800.48</v>
      </c>
      <c r="D20" s="111">
        <v>5261800.48</v>
      </c>
      <c r="E20" s="111">
        <v>5261800.48</v>
      </c>
      <c r="F20" s="111"/>
      <c r="G20" s="111"/>
      <c r="H20" s="111"/>
      <c r="I20" s="111"/>
      <c r="J20" s="111"/>
      <c r="K20" s="111"/>
      <c r="L20" s="111"/>
      <c r="M20" s="111"/>
      <c r="N20" s="111"/>
      <c r="O20" s="111"/>
    </row>
    <row r="21" ht="91" customHeight="1" spans="1:15">
      <c r="A21" s="144" t="s">
        <v>102</v>
      </c>
      <c r="B21" s="144" t="s">
        <v>103</v>
      </c>
      <c r="C21" s="111">
        <v>46850000</v>
      </c>
      <c r="D21" s="111">
        <v>46850000</v>
      </c>
      <c r="E21" s="111">
        <v>46850000</v>
      </c>
      <c r="F21" s="111"/>
      <c r="G21" s="111"/>
      <c r="H21" s="111"/>
      <c r="I21" s="111"/>
      <c r="J21" s="111"/>
      <c r="K21" s="111"/>
      <c r="L21" s="111"/>
      <c r="M21" s="111"/>
      <c r="N21" s="111"/>
      <c r="O21" s="111"/>
    </row>
    <row r="22" ht="111" customHeight="1" spans="1:15">
      <c r="A22" s="144" t="s">
        <v>104</v>
      </c>
      <c r="B22" s="144" t="s">
        <v>105</v>
      </c>
      <c r="C22" s="111">
        <v>85000000</v>
      </c>
      <c r="D22" s="111">
        <v>85000000</v>
      </c>
      <c r="E22" s="111"/>
      <c r="F22" s="111">
        <v>85000000</v>
      </c>
      <c r="G22" s="111"/>
      <c r="H22" s="111"/>
      <c r="I22" s="111"/>
      <c r="J22" s="111"/>
      <c r="K22" s="111"/>
      <c r="L22" s="111"/>
      <c r="M22" s="111"/>
      <c r="N22" s="111"/>
      <c r="O22" s="111"/>
    </row>
    <row r="23" ht="81" customHeight="1" spans="1:15">
      <c r="A23" s="144" t="s">
        <v>106</v>
      </c>
      <c r="B23" s="144" t="s">
        <v>107</v>
      </c>
      <c r="C23" s="111">
        <v>184596.4</v>
      </c>
      <c r="D23" s="111">
        <v>184596.4</v>
      </c>
      <c r="E23" s="111">
        <v>184596.4</v>
      </c>
      <c r="F23" s="111"/>
      <c r="G23" s="111"/>
      <c r="H23" s="111"/>
      <c r="I23" s="111"/>
      <c r="J23" s="111"/>
      <c r="K23" s="111"/>
      <c r="L23" s="111"/>
      <c r="M23" s="111"/>
      <c r="N23" s="111"/>
      <c r="O23" s="111"/>
    </row>
    <row r="24" ht="52.5" customHeight="1" spans="1:15">
      <c r="A24" s="143" t="s">
        <v>108</v>
      </c>
      <c r="B24" s="143" t="s">
        <v>109</v>
      </c>
      <c r="C24" s="111">
        <v>1000000</v>
      </c>
      <c r="D24" s="111">
        <v>1000000</v>
      </c>
      <c r="E24" s="111"/>
      <c r="F24" s="111">
        <v>1000000</v>
      </c>
      <c r="G24" s="111"/>
      <c r="H24" s="111"/>
      <c r="I24" s="111"/>
      <c r="J24" s="111"/>
      <c r="K24" s="111"/>
      <c r="L24" s="111"/>
      <c r="M24" s="111"/>
      <c r="N24" s="111"/>
      <c r="O24" s="111"/>
    </row>
    <row r="25" ht="52.5" customHeight="1" spans="1:15">
      <c r="A25" s="144" t="s">
        <v>110</v>
      </c>
      <c r="B25" s="144" t="s">
        <v>111</v>
      </c>
      <c r="C25" s="111">
        <v>1000000</v>
      </c>
      <c r="D25" s="111">
        <v>1000000</v>
      </c>
      <c r="E25" s="111"/>
      <c r="F25" s="111">
        <v>1000000</v>
      </c>
      <c r="G25" s="111"/>
      <c r="H25" s="111"/>
      <c r="I25" s="111"/>
      <c r="J25" s="111"/>
      <c r="K25" s="111"/>
      <c r="L25" s="111"/>
      <c r="M25" s="111"/>
      <c r="N25" s="111"/>
      <c r="O25" s="111"/>
    </row>
    <row r="26" ht="76" customHeight="1" spans="1:15">
      <c r="A26" s="143" t="s">
        <v>112</v>
      </c>
      <c r="B26" s="143" t="s">
        <v>113</v>
      </c>
      <c r="C26" s="111">
        <v>1517048</v>
      </c>
      <c r="D26" s="111">
        <v>1517048</v>
      </c>
      <c r="E26" s="111"/>
      <c r="F26" s="111">
        <v>1517048</v>
      </c>
      <c r="G26" s="111"/>
      <c r="H26" s="111"/>
      <c r="I26" s="111"/>
      <c r="J26" s="111"/>
      <c r="K26" s="111"/>
      <c r="L26" s="111"/>
      <c r="M26" s="111"/>
      <c r="N26" s="111"/>
      <c r="O26" s="111"/>
    </row>
    <row r="27" ht="114" customHeight="1" spans="1:15">
      <c r="A27" s="144" t="s">
        <v>114</v>
      </c>
      <c r="B27" s="144" t="s">
        <v>115</v>
      </c>
      <c r="C27" s="111">
        <v>1517048</v>
      </c>
      <c r="D27" s="111">
        <v>1517048</v>
      </c>
      <c r="E27" s="111"/>
      <c r="F27" s="111">
        <v>1517048</v>
      </c>
      <c r="G27" s="111"/>
      <c r="H27" s="111"/>
      <c r="I27" s="111"/>
      <c r="J27" s="111"/>
      <c r="K27" s="111"/>
      <c r="L27" s="111"/>
      <c r="M27" s="111"/>
      <c r="N27" s="111"/>
      <c r="O27" s="111"/>
    </row>
    <row r="28" ht="52.5" customHeight="1" spans="1:15">
      <c r="A28" s="143" t="s">
        <v>116</v>
      </c>
      <c r="B28" s="143" t="s">
        <v>117</v>
      </c>
      <c r="C28" s="111">
        <v>822808</v>
      </c>
      <c r="D28" s="111">
        <v>822808</v>
      </c>
      <c r="E28" s="111"/>
      <c r="F28" s="111">
        <v>822808</v>
      </c>
      <c r="G28" s="111"/>
      <c r="H28" s="111"/>
      <c r="I28" s="111"/>
      <c r="J28" s="111"/>
      <c r="K28" s="111"/>
      <c r="L28" s="111"/>
      <c r="M28" s="111"/>
      <c r="N28" s="111"/>
      <c r="O28" s="111"/>
    </row>
    <row r="29" ht="116" customHeight="1" spans="1:15">
      <c r="A29" s="144" t="s">
        <v>118</v>
      </c>
      <c r="B29" s="144" t="s">
        <v>119</v>
      </c>
      <c r="C29" s="111">
        <v>822808</v>
      </c>
      <c r="D29" s="111">
        <v>822808</v>
      </c>
      <c r="E29" s="111"/>
      <c r="F29" s="111">
        <v>822808</v>
      </c>
      <c r="G29" s="111"/>
      <c r="H29" s="111"/>
      <c r="I29" s="111"/>
      <c r="J29" s="111"/>
      <c r="K29" s="111"/>
      <c r="L29" s="111"/>
      <c r="M29" s="111"/>
      <c r="N29" s="111"/>
      <c r="O29" s="111"/>
    </row>
    <row r="30" ht="52.5" customHeight="1" spans="1:15">
      <c r="A30" s="143" t="s">
        <v>120</v>
      </c>
      <c r="B30" s="143" t="s">
        <v>121</v>
      </c>
      <c r="C30" s="111">
        <v>8005.38</v>
      </c>
      <c r="D30" s="111">
        <v>8005.38</v>
      </c>
      <c r="E30" s="111">
        <v>8005.38</v>
      </c>
      <c r="F30" s="111"/>
      <c r="G30" s="111"/>
      <c r="H30" s="111"/>
      <c r="I30" s="111"/>
      <c r="J30" s="111"/>
      <c r="K30" s="111"/>
      <c r="L30" s="111"/>
      <c r="M30" s="111"/>
      <c r="N30" s="111"/>
      <c r="O30" s="111"/>
    </row>
    <row r="31" ht="76" customHeight="1" spans="1:15">
      <c r="A31" s="144" t="s">
        <v>122</v>
      </c>
      <c r="B31" s="144" t="s">
        <v>121</v>
      </c>
      <c r="C31" s="111">
        <v>8005.38</v>
      </c>
      <c r="D31" s="111">
        <v>8005.38</v>
      </c>
      <c r="E31" s="111">
        <v>8005.38</v>
      </c>
      <c r="F31" s="111"/>
      <c r="G31" s="111"/>
      <c r="H31" s="111"/>
      <c r="I31" s="111"/>
      <c r="J31" s="111"/>
      <c r="K31" s="111"/>
      <c r="L31" s="111"/>
      <c r="M31" s="111"/>
      <c r="N31" s="111"/>
      <c r="O31" s="111"/>
    </row>
    <row r="32" ht="52.5" customHeight="1" spans="1:15">
      <c r="A32" s="142" t="s">
        <v>123</v>
      </c>
      <c r="B32" s="142" t="s">
        <v>124</v>
      </c>
      <c r="C32" s="111">
        <v>917217.27</v>
      </c>
      <c r="D32" s="111">
        <v>917217.27</v>
      </c>
      <c r="E32" s="111">
        <v>917217.27</v>
      </c>
      <c r="F32" s="111"/>
      <c r="G32" s="111"/>
      <c r="H32" s="111"/>
      <c r="I32" s="111"/>
      <c r="J32" s="111"/>
      <c r="K32" s="111"/>
      <c r="L32" s="111"/>
      <c r="M32" s="111"/>
      <c r="N32" s="111"/>
      <c r="O32" s="111"/>
    </row>
    <row r="33" ht="52.5" customHeight="1" spans="1:15">
      <c r="A33" s="143" t="s">
        <v>125</v>
      </c>
      <c r="B33" s="143" t="s">
        <v>126</v>
      </c>
      <c r="C33" s="111">
        <v>917217.27</v>
      </c>
      <c r="D33" s="111">
        <v>917217.27</v>
      </c>
      <c r="E33" s="111">
        <v>917217.27</v>
      </c>
      <c r="F33" s="111"/>
      <c r="G33" s="111"/>
      <c r="H33" s="111"/>
      <c r="I33" s="111"/>
      <c r="J33" s="111"/>
      <c r="K33" s="111"/>
      <c r="L33" s="111"/>
      <c r="M33" s="111"/>
      <c r="N33" s="111"/>
      <c r="O33" s="111"/>
    </row>
    <row r="34" ht="52.5" customHeight="1" spans="1:15">
      <c r="A34" s="144" t="s">
        <v>127</v>
      </c>
      <c r="B34" s="144" t="s">
        <v>128</v>
      </c>
      <c r="C34" s="111">
        <v>623013.99</v>
      </c>
      <c r="D34" s="111">
        <v>623013.99</v>
      </c>
      <c r="E34" s="111">
        <v>623013.99</v>
      </c>
      <c r="F34" s="111"/>
      <c r="G34" s="111"/>
      <c r="H34" s="111"/>
      <c r="I34" s="111"/>
      <c r="J34" s="111"/>
      <c r="K34" s="111"/>
      <c r="L34" s="111"/>
      <c r="M34" s="111"/>
      <c r="N34" s="111"/>
      <c r="O34" s="111"/>
    </row>
    <row r="35" ht="52.5" customHeight="1" spans="1:15">
      <c r="A35" s="144" t="s">
        <v>129</v>
      </c>
      <c r="B35" s="144" t="s">
        <v>130</v>
      </c>
      <c r="C35" s="111"/>
      <c r="D35" s="111"/>
      <c r="E35" s="111"/>
      <c r="F35" s="111"/>
      <c r="G35" s="111"/>
      <c r="H35" s="111"/>
      <c r="I35" s="111"/>
      <c r="J35" s="111"/>
      <c r="K35" s="111"/>
      <c r="L35" s="111"/>
      <c r="M35" s="111"/>
      <c r="N35" s="111"/>
      <c r="O35" s="111"/>
    </row>
    <row r="36" ht="52.5" customHeight="1" spans="1:15">
      <c r="A36" s="144" t="s">
        <v>131</v>
      </c>
      <c r="B36" s="144" t="s">
        <v>132</v>
      </c>
      <c r="C36" s="111">
        <v>245680.77</v>
      </c>
      <c r="D36" s="111">
        <v>245680.77</v>
      </c>
      <c r="E36" s="111">
        <v>245680.77</v>
      </c>
      <c r="F36" s="111"/>
      <c r="G36" s="111"/>
      <c r="H36" s="111"/>
      <c r="I36" s="111"/>
      <c r="J36" s="111"/>
      <c r="K36" s="111"/>
      <c r="L36" s="111"/>
      <c r="M36" s="111"/>
      <c r="N36" s="111"/>
      <c r="O36" s="111"/>
    </row>
    <row r="37" ht="79" customHeight="1" spans="1:15">
      <c r="A37" s="144" t="s">
        <v>133</v>
      </c>
      <c r="B37" s="144" t="s">
        <v>134</v>
      </c>
      <c r="C37" s="111">
        <v>48522.51</v>
      </c>
      <c r="D37" s="111">
        <v>48522.51</v>
      </c>
      <c r="E37" s="111">
        <v>48522.51</v>
      </c>
      <c r="F37" s="111"/>
      <c r="G37" s="111"/>
      <c r="H37" s="111"/>
      <c r="I37" s="111"/>
      <c r="J37" s="111"/>
      <c r="K37" s="111"/>
      <c r="L37" s="111"/>
      <c r="M37" s="111"/>
      <c r="N37" s="111"/>
      <c r="O37" s="111"/>
    </row>
    <row r="38" ht="52.5" customHeight="1" spans="1:15">
      <c r="A38" s="142" t="s">
        <v>135</v>
      </c>
      <c r="B38" s="142" t="s">
        <v>136</v>
      </c>
      <c r="C38" s="111">
        <v>1006000</v>
      </c>
      <c r="D38" s="111">
        <v>1006000</v>
      </c>
      <c r="E38" s="111"/>
      <c r="F38" s="111">
        <v>1006000</v>
      </c>
      <c r="G38" s="111"/>
      <c r="H38" s="111"/>
      <c r="I38" s="111"/>
      <c r="J38" s="111"/>
      <c r="K38" s="111"/>
      <c r="L38" s="111"/>
      <c r="M38" s="111"/>
      <c r="N38" s="111"/>
      <c r="O38" s="111"/>
    </row>
    <row r="39" ht="52.5" customHeight="1" spans="1:15">
      <c r="A39" s="143" t="s">
        <v>137</v>
      </c>
      <c r="B39" s="143" t="s">
        <v>138</v>
      </c>
      <c r="C39" s="111">
        <v>1006000</v>
      </c>
      <c r="D39" s="111">
        <v>1006000</v>
      </c>
      <c r="E39" s="111"/>
      <c r="F39" s="111">
        <v>1006000</v>
      </c>
      <c r="G39" s="111"/>
      <c r="H39" s="111"/>
      <c r="I39" s="111"/>
      <c r="J39" s="111"/>
      <c r="K39" s="111"/>
      <c r="L39" s="111"/>
      <c r="M39" s="111"/>
      <c r="N39" s="111"/>
      <c r="O39" s="111"/>
    </row>
    <row r="40" ht="75" customHeight="1" spans="1:15">
      <c r="A40" s="144" t="s">
        <v>139</v>
      </c>
      <c r="B40" s="144" t="s">
        <v>140</v>
      </c>
      <c r="C40" s="111">
        <v>1006000</v>
      </c>
      <c r="D40" s="111">
        <v>1006000</v>
      </c>
      <c r="E40" s="111"/>
      <c r="F40" s="111">
        <v>1006000</v>
      </c>
      <c r="G40" s="111"/>
      <c r="H40" s="111"/>
      <c r="I40" s="111"/>
      <c r="J40" s="111"/>
      <c r="K40" s="111"/>
      <c r="L40" s="111"/>
      <c r="M40" s="111"/>
      <c r="N40" s="111"/>
      <c r="O40" s="111"/>
    </row>
    <row r="41" ht="52.5" customHeight="1" spans="1:15">
      <c r="A41" s="142" t="s">
        <v>141</v>
      </c>
      <c r="B41" s="142" t="s">
        <v>142</v>
      </c>
      <c r="C41" s="111">
        <v>1056350.36</v>
      </c>
      <c r="D41" s="111">
        <v>1056350.36</v>
      </c>
      <c r="E41" s="111">
        <v>1056350.36</v>
      </c>
      <c r="F41" s="111"/>
      <c r="G41" s="111"/>
      <c r="H41" s="111"/>
      <c r="I41" s="111"/>
      <c r="J41" s="111"/>
      <c r="K41" s="111"/>
      <c r="L41" s="111"/>
      <c r="M41" s="111"/>
      <c r="N41" s="111"/>
      <c r="O41" s="111"/>
    </row>
    <row r="42" ht="52.5" customHeight="1" spans="1:15">
      <c r="A42" s="143" t="s">
        <v>143</v>
      </c>
      <c r="B42" s="143" t="s">
        <v>144</v>
      </c>
      <c r="C42" s="111">
        <v>1056350.36</v>
      </c>
      <c r="D42" s="111">
        <v>1056350.36</v>
      </c>
      <c r="E42" s="111">
        <v>1056350.36</v>
      </c>
      <c r="F42" s="111"/>
      <c r="G42" s="111"/>
      <c r="H42" s="111"/>
      <c r="I42" s="111"/>
      <c r="J42" s="111"/>
      <c r="K42" s="111"/>
      <c r="L42" s="111"/>
      <c r="M42" s="111"/>
      <c r="N42" s="111"/>
      <c r="O42" s="111"/>
    </row>
    <row r="43" ht="52.5" customHeight="1" spans="1:15">
      <c r="A43" s="144" t="s">
        <v>145</v>
      </c>
      <c r="B43" s="144" t="s">
        <v>146</v>
      </c>
      <c r="C43" s="111">
        <v>1056350.36</v>
      </c>
      <c r="D43" s="111">
        <v>1056350.36</v>
      </c>
      <c r="E43" s="111">
        <v>1056350.36</v>
      </c>
      <c r="F43" s="111"/>
      <c r="G43" s="111"/>
      <c r="H43" s="111"/>
      <c r="I43" s="111"/>
      <c r="J43" s="111"/>
      <c r="K43" s="111"/>
      <c r="L43" s="111"/>
      <c r="M43" s="111"/>
      <c r="N43" s="111"/>
      <c r="O43" s="111"/>
    </row>
    <row r="44" ht="30" customHeight="1" spans="1:15">
      <c r="A44" s="141" t="s">
        <v>30</v>
      </c>
      <c r="B44" s="141"/>
      <c r="C44" s="111">
        <v>273432838.89</v>
      </c>
      <c r="D44" s="111">
        <v>272113721.89</v>
      </c>
      <c r="E44" s="111">
        <v>175321065.89</v>
      </c>
      <c r="F44" s="111">
        <v>96792656</v>
      </c>
      <c r="G44" s="111"/>
      <c r="H44" s="111"/>
      <c r="I44" s="111"/>
      <c r="J44" s="111">
        <v>1319117</v>
      </c>
      <c r="K44" s="111"/>
      <c r="L44" s="111"/>
      <c r="M44" s="111"/>
      <c r="N44" s="111"/>
      <c r="O44" s="111">
        <v>1319117</v>
      </c>
    </row>
  </sheetData>
  <mergeCells count="13">
    <mergeCell ref="N1:O1"/>
    <mergeCell ref="A2:O2"/>
    <mergeCell ref="A3:F3"/>
    <mergeCell ref="N3:O3"/>
    <mergeCell ref="D4:F4"/>
    <mergeCell ref="J4:O4"/>
    <mergeCell ref="A44:B44"/>
    <mergeCell ref="A4:A5"/>
    <mergeCell ref="B4:B5"/>
    <mergeCell ref="C4:C5"/>
    <mergeCell ref="G4:G5"/>
    <mergeCell ref="H4:H5"/>
    <mergeCell ref="I4:I5"/>
  </mergeCells>
  <pageMargins left="0.751388888888889" right="0.751388888888889" top="1" bottom="1" header="0.5" footer="0.5"/>
  <pageSetup paperSize="9" scale="58" orientation="landscape"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showZeros="0" topLeftCell="A10" workbookViewId="0">
      <selection activeCell="A1" sqref="A1"/>
    </sheetView>
  </sheetViews>
  <sheetFormatPr defaultColWidth="9.14545454545454" defaultRowHeight="14.25" customHeight="1" outlineLevelCol="3"/>
  <cols>
    <col min="1" max="1" width="32.7727272727273" customWidth="1"/>
    <col min="2" max="2" width="23.9181818181818" customWidth="1"/>
    <col min="3" max="3" width="35.4727272727273" customWidth="1"/>
    <col min="4" max="4" width="36.4181818181818" customWidth="1"/>
  </cols>
  <sheetData>
    <row r="1" ht="17.25" customHeight="1" spans="1:4">
      <c r="A1" s="40"/>
      <c r="B1" s="40"/>
      <c r="C1" s="40"/>
      <c r="D1" s="55" t="s">
        <v>147</v>
      </c>
    </row>
    <row r="2" ht="30.75" customHeight="1" spans="1:4">
      <c r="A2" s="131" t="str">
        <f>"2025"&amp;"年部门财政拨款收支预算总表"</f>
        <v>2025年部门财政拨款收支预算总表</v>
      </c>
      <c r="B2" s="131"/>
      <c r="C2" s="131"/>
      <c r="D2" s="131"/>
    </row>
    <row r="3" ht="18.75" customHeight="1" spans="1:4">
      <c r="A3" s="7" t="str">
        <f>"单位名称："&amp;"德宏傣族景颇族自治州人力资源和社会保障局"</f>
        <v>单位名称：德宏傣族景颇族自治州人力资源和社会保障局</v>
      </c>
      <c r="B3" s="132"/>
      <c r="C3" s="132"/>
      <c r="D3" s="70" t="s">
        <v>1</v>
      </c>
    </row>
    <row r="4" ht="19.5" customHeight="1" spans="1:4">
      <c r="A4" s="12" t="s">
        <v>148</v>
      </c>
      <c r="B4" s="14"/>
      <c r="C4" s="12" t="s">
        <v>149</v>
      </c>
      <c r="D4" s="14"/>
    </row>
    <row r="5" ht="21.75" customHeight="1" spans="1:4">
      <c r="A5" s="60" t="s">
        <v>150</v>
      </c>
      <c r="B5" s="11" t="s">
        <v>5</v>
      </c>
      <c r="C5" s="60" t="s">
        <v>151</v>
      </c>
      <c r="D5" s="11" t="s">
        <v>5</v>
      </c>
    </row>
    <row r="6" ht="17.25" customHeight="1" spans="1:4">
      <c r="A6" s="61"/>
      <c r="B6" s="18"/>
      <c r="C6" s="61"/>
      <c r="D6" s="18"/>
    </row>
    <row r="7" ht="19.5" customHeight="1" spans="1:4">
      <c r="A7" s="67" t="s">
        <v>152</v>
      </c>
      <c r="B7" s="23">
        <v>272113721.89</v>
      </c>
      <c r="C7" s="67" t="s">
        <v>153</v>
      </c>
      <c r="D7" s="23">
        <v>272113721.89</v>
      </c>
    </row>
    <row r="8" ht="19.5" customHeight="1" spans="1:4">
      <c r="A8" s="67" t="s">
        <v>154</v>
      </c>
      <c r="B8" s="23">
        <v>272113721.89</v>
      </c>
      <c r="C8" s="133" t="s">
        <v>155</v>
      </c>
      <c r="D8" s="23">
        <v>300000</v>
      </c>
    </row>
    <row r="9" ht="19.5" customHeight="1" spans="1:4">
      <c r="A9" s="134" t="s">
        <v>156</v>
      </c>
      <c r="B9" s="23"/>
      <c r="C9" s="133" t="s">
        <v>157</v>
      </c>
      <c r="D9" s="23"/>
    </row>
    <row r="10" ht="19.5" customHeight="1" spans="1:4">
      <c r="A10" s="134" t="s">
        <v>158</v>
      </c>
      <c r="B10" s="23"/>
      <c r="C10" s="133" t="s">
        <v>159</v>
      </c>
      <c r="D10" s="23"/>
    </row>
    <row r="11" ht="19.5" customHeight="1" spans="1:4">
      <c r="A11" s="134" t="s">
        <v>160</v>
      </c>
      <c r="B11" s="23"/>
      <c r="C11" s="133" t="s">
        <v>161</v>
      </c>
      <c r="D11" s="23"/>
    </row>
    <row r="12" ht="19.5" customHeight="1" spans="1:4">
      <c r="A12" s="134" t="s">
        <v>154</v>
      </c>
      <c r="B12" s="23"/>
      <c r="C12" s="133" t="s">
        <v>162</v>
      </c>
      <c r="D12" s="23"/>
    </row>
    <row r="13" ht="19.5" customHeight="1" spans="1:4">
      <c r="A13" s="134" t="s">
        <v>156</v>
      </c>
      <c r="B13" s="23"/>
      <c r="C13" s="133" t="s">
        <v>163</v>
      </c>
      <c r="D13" s="23"/>
    </row>
    <row r="14" ht="19.5" customHeight="1" spans="1:4">
      <c r="A14" s="134" t="s">
        <v>158</v>
      </c>
      <c r="B14" s="23"/>
      <c r="C14" s="133" t="s">
        <v>164</v>
      </c>
      <c r="D14" s="23"/>
    </row>
    <row r="15" ht="19.5" customHeight="1" spans="1:4">
      <c r="A15" s="135"/>
      <c r="B15" s="23"/>
      <c r="C15" s="133" t="s">
        <v>165</v>
      </c>
      <c r="D15" s="23">
        <v>268834154.26</v>
      </c>
    </row>
    <row r="16" ht="19.5" customHeight="1" spans="1:4">
      <c r="A16" s="135"/>
      <c r="B16" s="23"/>
      <c r="C16" s="133" t="s">
        <v>166</v>
      </c>
      <c r="D16" s="23">
        <v>917217.27</v>
      </c>
    </row>
    <row r="17" ht="19.5" customHeight="1" spans="1:4">
      <c r="A17" s="135"/>
      <c r="B17" s="23"/>
      <c r="C17" s="133" t="s">
        <v>167</v>
      </c>
      <c r="D17" s="23"/>
    </row>
    <row r="18" ht="19.5" customHeight="1" spans="1:4">
      <c r="A18" s="135"/>
      <c r="B18" s="23"/>
      <c r="C18" s="133" t="s">
        <v>168</v>
      </c>
      <c r="D18" s="23"/>
    </row>
    <row r="19" ht="19.5" customHeight="1" spans="1:4">
      <c r="A19" s="135"/>
      <c r="B19" s="23"/>
      <c r="C19" s="133" t="s">
        <v>169</v>
      </c>
      <c r="D19" s="23">
        <v>1006000</v>
      </c>
    </row>
    <row r="20" ht="19.5" customHeight="1" spans="1:4">
      <c r="A20" s="67"/>
      <c r="B20" s="23"/>
      <c r="C20" s="133" t="s">
        <v>170</v>
      </c>
      <c r="D20" s="23"/>
    </row>
    <row r="21" ht="19.5" customHeight="1" spans="1:4">
      <c r="A21" s="67"/>
      <c r="B21" s="23"/>
      <c r="C21" s="67" t="s">
        <v>171</v>
      </c>
      <c r="D21" s="23"/>
    </row>
    <row r="22" ht="19.5" customHeight="1" spans="1:4">
      <c r="A22" s="67"/>
      <c r="B22" s="23"/>
      <c r="C22" s="67" t="s">
        <v>172</v>
      </c>
      <c r="D22" s="23"/>
    </row>
    <row r="23" ht="19.5" customHeight="1" spans="1:4">
      <c r="A23" s="67"/>
      <c r="B23" s="23"/>
      <c r="C23" s="67" t="s">
        <v>173</v>
      </c>
      <c r="D23" s="23"/>
    </row>
    <row r="24" ht="19.5" customHeight="1" spans="1:4">
      <c r="A24" s="67"/>
      <c r="B24" s="23"/>
      <c r="C24" s="67" t="s">
        <v>174</v>
      </c>
      <c r="D24" s="23"/>
    </row>
    <row r="25" ht="19.5" customHeight="1" spans="1:4">
      <c r="A25" s="67"/>
      <c r="B25" s="23"/>
      <c r="C25" s="67" t="s">
        <v>175</v>
      </c>
      <c r="D25" s="23"/>
    </row>
    <row r="26" ht="19.5" customHeight="1" spans="1:4">
      <c r="A26" s="133"/>
      <c r="B26" s="23"/>
      <c r="C26" s="67" t="s">
        <v>176</v>
      </c>
      <c r="D26" s="23">
        <v>1056350.36</v>
      </c>
    </row>
    <row r="27" ht="19.5" customHeight="1" spans="1:4">
      <c r="A27" s="67"/>
      <c r="B27" s="23"/>
      <c r="C27" s="67" t="s">
        <v>177</v>
      </c>
      <c r="D27" s="23"/>
    </row>
    <row r="28" spans="1:4">
      <c r="A28" s="67"/>
      <c r="B28" s="23"/>
      <c r="C28" s="134" t="s">
        <v>178</v>
      </c>
      <c r="D28" s="23"/>
    </row>
    <row r="29" ht="19.5" customHeight="1" spans="1:4">
      <c r="A29" s="67"/>
      <c r="B29" s="23"/>
      <c r="C29" s="67" t="s">
        <v>179</v>
      </c>
      <c r="D29" s="23"/>
    </row>
    <row r="30" ht="19.5" customHeight="1" spans="1:4">
      <c r="A30" s="133"/>
      <c r="B30" s="23"/>
      <c r="C30" s="67" t="s">
        <v>180</v>
      </c>
      <c r="D30" s="23"/>
    </row>
    <row r="31" ht="18" customHeight="1" spans="1:4">
      <c r="A31" s="133"/>
      <c r="B31" s="23"/>
      <c r="C31" s="67" t="s">
        <v>181</v>
      </c>
      <c r="D31" s="23"/>
    </row>
    <row r="32" ht="18" customHeight="1" spans="1:4">
      <c r="A32" s="133"/>
      <c r="B32" s="23"/>
      <c r="C32" s="134" t="s">
        <v>182</v>
      </c>
      <c r="D32" s="23"/>
    </row>
    <row r="33" ht="18" customHeight="1" spans="1:4">
      <c r="A33" s="133"/>
      <c r="B33" s="23"/>
      <c r="C33" s="134" t="s">
        <v>183</v>
      </c>
      <c r="D33" s="23"/>
    </row>
    <row r="34" ht="19.5" customHeight="1" spans="1:4">
      <c r="A34" s="133"/>
      <c r="B34" s="136"/>
      <c r="C34" s="67" t="s">
        <v>184</v>
      </c>
      <c r="D34" s="136"/>
    </row>
    <row r="35" ht="19.5" customHeight="1" spans="1:4">
      <c r="A35" s="133"/>
      <c r="B35" s="23"/>
      <c r="C35" s="67" t="s">
        <v>185</v>
      </c>
      <c r="D35" s="23"/>
    </row>
    <row r="36" ht="19.5" customHeight="1" spans="1:4">
      <c r="A36" s="137" t="s">
        <v>24</v>
      </c>
      <c r="B36" s="23">
        <v>272113721.89</v>
      </c>
      <c r="C36" s="137" t="s">
        <v>25</v>
      </c>
      <c r="D36" s="23">
        <v>272113721.89</v>
      </c>
    </row>
  </sheetData>
  <mergeCells count="8">
    <mergeCell ref="A2:D2"/>
    <mergeCell ref="A3:B3"/>
    <mergeCell ref="A4:B4"/>
    <mergeCell ref="C4:D4"/>
    <mergeCell ref="A5:A6"/>
    <mergeCell ref="B5:B6"/>
    <mergeCell ref="C5:C6"/>
    <mergeCell ref="D5:D6"/>
  </mergeCells>
  <pageMargins left="0.751388888888889" right="0.751388888888889" top="1" bottom="1" header="0.5" footer="0.5"/>
  <pageSetup paperSize="9" scale="73" orientation="landscape" horizontalDpi="600" vertic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43"/>
  <sheetViews>
    <sheetView showZeros="0" topLeftCell="A22" workbookViewId="0">
      <selection activeCell="A1" sqref="A1"/>
    </sheetView>
  </sheetViews>
  <sheetFormatPr defaultColWidth="10.2818181818182" defaultRowHeight="15" customHeight="1" outlineLevelCol="6"/>
  <cols>
    <col min="1" max="1" width="26.3454545454545" customWidth="1"/>
    <col min="2" max="2" width="24.6272727272727" customWidth="1"/>
    <col min="3" max="7" width="19.2818181818182" customWidth="1"/>
  </cols>
  <sheetData>
    <row r="1" ht="18.75" customHeight="1" spans="1:7">
      <c r="A1" s="100"/>
      <c r="B1" s="100"/>
      <c r="C1" s="100"/>
      <c r="D1" s="100"/>
      <c r="E1" s="100"/>
      <c r="F1" s="100"/>
      <c r="G1" s="104" t="s">
        <v>186</v>
      </c>
    </row>
    <row r="2" ht="33" customHeight="1" spans="1:7">
      <c r="A2" s="124" t="str">
        <f>"2025"&amp;"年一般公共预算支出预算表（按功能科目分类）"</f>
        <v>2025年一般公共预算支出预算表（按功能科目分类）</v>
      </c>
      <c r="B2" s="124"/>
      <c r="C2" s="124"/>
      <c r="D2" s="124"/>
      <c r="E2" s="124"/>
      <c r="F2" s="124"/>
      <c r="G2" s="124"/>
    </row>
    <row r="3" ht="18.75" customHeight="1" spans="1:7">
      <c r="A3" s="125" t="str">
        <f>"单位名称："&amp;"德宏傣族景颇族自治州人力资源和社会保障局"</f>
        <v>单位名称：德宏傣族景颇族自治州人力资源和社会保障局</v>
      </c>
      <c r="B3" s="125"/>
      <c r="C3" s="100"/>
      <c r="D3" s="100"/>
      <c r="E3" s="100"/>
      <c r="F3" s="100"/>
      <c r="G3" s="104" t="s">
        <v>1</v>
      </c>
    </row>
    <row r="4" ht="18.75" customHeight="1" spans="1:7">
      <c r="A4" s="126" t="s">
        <v>187</v>
      </c>
      <c r="B4" s="126"/>
      <c r="C4" s="126" t="s">
        <v>30</v>
      </c>
      <c r="D4" s="126" t="s">
        <v>52</v>
      </c>
      <c r="E4" s="126"/>
      <c r="F4" s="126"/>
      <c r="G4" s="126" t="s">
        <v>53</v>
      </c>
    </row>
    <row r="5" ht="18.75" customHeight="1" spans="1:7">
      <c r="A5" s="126" t="s">
        <v>48</v>
      </c>
      <c r="B5" s="126" t="s">
        <v>49</v>
      </c>
      <c r="C5" s="126"/>
      <c r="D5" s="126" t="s">
        <v>33</v>
      </c>
      <c r="E5" s="126" t="s">
        <v>188</v>
      </c>
      <c r="F5" s="126" t="s">
        <v>189</v>
      </c>
      <c r="G5" s="126"/>
    </row>
    <row r="6" ht="18.75" customHeight="1" spans="1:7">
      <c r="A6" s="126" t="s">
        <v>59</v>
      </c>
      <c r="B6" s="126" t="s">
        <v>60</v>
      </c>
      <c r="C6" s="126" t="s">
        <v>61</v>
      </c>
      <c r="D6" s="126" t="s">
        <v>62</v>
      </c>
      <c r="E6" s="126" t="s">
        <v>63</v>
      </c>
      <c r="F6" s="126" t="s">
        <v>64</v>
      </c>
      <c r="G6" s="126" t="s">
        <v>65</v>
      </c>
    </row>
    <row r="7" ht="18.75" customHeight="1" spans="1:7">
      <c r="A7" s="127" t="s">
        <v>74</v>
      </c>
      <c r="B7" s="127" t="s">
        <v>75</v>
      </c>
      <c r="C7" s="128">
        <v>300000</v>
      </c>
      <c r="D7" s="128"/>
      <c r="E7" s="128"/>
      <c r="F7" s="128"/>
      <c r="G7" s="128">
        <v>300000</v>
      </c>
    </row>
    <row r="8" ht="18.75" customHeight="1" outlineLevel="1" spans="1:7">
      <c r="A8" s="129" t="s">
        <v>76</v>
      </c>
      <c r="B8" s="129" t="s">
        <v>77</v>
      </c>
      <c r="C8" s="128">
        <v>300000</v>
      </c>
      <c r="D8" s="128"/>
      <c r="E8" s="128"/>
      <c r="F8" s="128"/>
      <c r="G8" s="128">
        <v>300000</v>
      </c>
    </row>
    <row r="9" ht="18.75" customHeight="1" outlineLevel="2" spans="1:7">
      <c r="A9" s="130" t="s">
        <v>78</v>
      </c>
      <c r="B9" s="130" t="s">
        <v>79</v>
      </c>
      <c r="C9" s="128">
        <v>300000</v>
      </c>
      <c r="D9" s="128"/>
      <c r="E9" s="128"/>
      <c r="F9" s="128"/>
      <c r="G9" s="128">
        <v>300000</v>
      </c>
    </row>
    <row r="10" ht="18.75" customHeight="1" spans="1:7">
      <c r="A10" s="127" t="s">
        <v>80</v>
      </c>
      <c r="B10" s="127" t="s">
        <v>81</v>
      </c>
      <c r="C10" s="128">
        <v>268834154.26</v>
      </c>
      <c r="D10" s="128">
        <v>173347498.26</v>
      </c>
      <c r="E10" s="128">
        <v>172311798.26</v>
      </c>
      <c r="F10" s="128">
        <v>1035700</v>
      </c>
      <c r="G10" s="128">
        <v>95486656</v>
      </c>
    </row>
    <row r="11" ht="26" customHeight="1" outlineLevel="1" spans="1:7">
      <c r="A11" s="129" t="s">
        <v>82</v>
      </c>
      <c r="B11" s="129" t="s">
        <v>83</v>
      </c>
      <c r="C11" s="128">
        <v>19130896</v>
      </c>
      <c r="D11" s="128">
        <v>11984096</v>
      </c>
      <c r="E11" s="128">
        <v>11007396</v>
      </c>
      <c r="F11" s="128">
        <v>976700</v>
      </c>
      <c r="G11" s="128">
        <v>7146800</v>
      </c>
    </row>
    <row r="12" ht="18.75" customHeight="1" outlineLevel="2" spans="1:7">
      <c r="A12" s="130" t="s">
        <v>84</v>
      </c>
      <c r="B12" s="130" t="s">
        <v>85</v>
      </c>
      <c r="C12" s="128">
        <v>10301081</v>
      </c>
      <c r="D12" s="128">
        <v>10301081</v>
      </c>
      <c r="E12" s="128">
        <v>9324381</v>
      </c>
      <c r="F12" s="128">
        <v>976700</v>
      </c>
      <c r="G12" s="128"/>
    </row>
    <row r="13" ht="18.75" customHeight="1" outlineLevel="2" spans="1:7">
      <c r="A13" s="130" t="s">
        <v>86</v>
      </c>
      <c r="B13" s="130" t="s">
        <v>87</v>
      </c>
      <c r="C13" s="128">
        <v>846800</v>
      </c>
      <c r="D13" s="128"/>
      <c r="E13" s="128"/>
      <c r="F13" s="128"/>
      <c r="G13" s="128">
        <v>846800</v>
      </c>
    </row>
    <row r="14" ht="18.75" customHeight="1" outlineLevel="2" spans="1:7">
      <c r="A14" s="130" t="s">
        <v>88</v>
      </c>
      <c r="B14" s="130" t="s">
        <v>89</v>
      </c>
      <c r="C14" s="128">
        <v>151215</v>
      </c>
      <c r="D14" s="128">
        <v>151215</v>
      </c>
      <c r="E14" s="128">
        <v>151215</v>
      </c>
      <c r="F14" s="128"/>
      <c r="G14" s="128"/>
    </row>
    <row r="15" ht="18.75" customHeight="1" outlineLevel="2" spans="1:7">
      <c r="A15" s="130" t="s">
        <v>90</v>
      </c>
      <c r="B15" s="130" t="s">
        <v>91</v>
      </c>
      <c r="C15" s="128">
        <v>1531800</v>
      </c>
      <c r="D15" s="128">
        <v>1531800</v>
      </c>
      <c r="E15" s="128">
        <v>1531800</v>
      </c>
      <c r="F15" s="128"/>
      <c r="G15" s="128"/>
    </row>
    <row r="16" ht="30" customHeight="1" outlineLevel="2" spans="1:7">
      <c r="A16" s="130" t="s">
        <v>92</v>
      </c>
      <c r="B16" s="130" t="s">
        <v>93</v>
      </c>
      <c r="C16" s="128">
        <v>6300000</v>
      </c>
      <c r="D16" s="128"/>
      <c r="E16" s="128"/>
      <c r="F16" s="128"/>
      <c r="G16" s="128">
        <v>6300000</v>
      </c>
    </row>
    <row r="17" ht="18.75" customHeight="1" outlineLevel="1" spans="1:7">
      <c r="A17" s="129" t="s">
        <v>94</v>
      </c>
      <c r="B17" s="129" t="s">
        <v>95</v>
      </c>
      <c r="C17" s="128">
        <v>246355396.88</v>
      </c>
      <c r="D17" s="128">
        <v>161355396.88</v>
      </c>
      <c r="E17" s="128">
        <v>161296396.88</v>
      </c>
      <c r="F17" s="128">
        <v>59000</v>
      </c>
      <c r="G17" s="128">
        <v>85000000</v>
      </c>
    </row>
    <row r="18" ht="18.75" customHeight="1" outlineLevel="2" spans="1:7">
      <c r="A18" s="130" t="s">
        <v>96</v>
      </c>
      <c r="B18" s="130" t="s">
        <v>97</v>
      </c>
      <c r="C18" s="128">
        <v>47609000</v>
      </c>
      <c r="D18" s="128">
        <v>47609000</v>
      </c>
      <c r="E18" s="128">
        <v>47550000</v>
      </c>
      <c r="F18" s="128">
        <v>59000</v>
      </c>
      <c r="G18" s="128"/>
    </row>
    <row r="19" ht="18.75" customHeight="1" outlineLevel="2" spans="1:7">
      <c r="A19" s="130" t="s">
        <v>98</v>
      </c>
      <c r="B19" s="130" t="s">
        <v>99</v>
      </c>
      <c r="C19" s="128">
        <v>61450000</v>
      </c>
      <c r="D19" s="128">
        <v>61450000</v>
      </c>
      <c r="E19" s="128">
        <v>61450000</v>
      </c>
      <c r="F19" s="128"/>
      <c r="G19" s="128"/>
    </row>
    <row r="20" ht="30" customHeight="1" outlineLevel="2" spans="1:7">
      <c r="A20" s="130" t="s">
        <v>100</v>
      </c>
      <c r="B20" s="130" t="s">
        <v>101</v>
      </c>
      <c r="C20" s="128">
        <v>5261800.48</v>
      </c>
      <c r="D20" s="128">
        <v>5261800.48</v>
      </c>
      <c r="E20" s="128">
        <v>5261800.48</v>
      </c>
      <c r="F20" s="128"/>
      <c r="G20" s="128"/>
    </row>
    <row r="21" ht="33" customHeight="1" outlineLevel="2" spans="1:7">
      <c r="A21" s="130" t="s">
        <v>102</v>
      </c>
      <c r="B21" s="130" t="s">
        <v>103</v>
      </c>
      <c r="C21" s="128">
        <v>46850000</v>
      </c>
      <c r="D21" s="128">
        <v>46850000</v>
      </c>
      <c r="E21" s="128">
        <v>46850000</v>
      </c>
      <c r="F21" s="128"/>
      <c r="G21" s="128"/>
    </row>
    <row r="22" ht="37" customHeight="1" outlineLevel="2" spans="1:7">
      <c r="A22" s="130" t="s">
        <v>104</v>
      </c>
      <c r="B22" s="130" t="s">
        <v>105</v>
      </c>
      <c r="C22" s="128">
        <v>85000000</v>
      </c>
      <c r="D22" s="128"/>
      <c r="E22" s="128"/>
      <c r="F22" s="128"/>
      <c r="G22" s="128">
        <v>85000000</v>
      </c>
    </row>
    <row r="23" ht="27" customHeight="1" outlineLevel="2" spans="1:7">
      <c r="A23" s="130" t="s">
        <v>106</v>
      </c>
      <c r="B23" s="130" t="s">
        <v>107</v>
      </c>
      <c r="C23" s="128">
        <v>184596.4</v>
      </c>
      <c r="D23" s="128">
        <v>184596.4</v>
      </c>
      <c r="E23" s="128">
        <v>184596.4</v>
      </c>
      <c r="F23" s="128"/>
      <c r="G23" s="128"/>
    </row>
    <row r="24" ht="18.75" customHeight="1" outlineLevel="1" spans="1:7">
      <c r="A24" s="129" t="s">
        <v>108</v>
      </c>
      <c r="B24" s="129" t="s">
        <v>109</v>
      </c>
      <c r="C24" s="128">
        <v>1000000</v>
      </c>
      <c r="D24" s="128"/>
      <c r="E24" s="128"/>
      <c r="F24" s="128"/>
      <c r="G24" s="128">
        <v>1000000</v>
      </c>
    </row>
    <row r="25" ht="18.75" customHeight="1" outlineLevel="2" spans="1:7">
      <c r="A25" s="130" t="s">
        <v>110</v>
      </c>
      <c r="B25" s="130" t="s">
        <v>111</v>
      </c>
      <c r="C25" s="128">
        <v>1000000</v>
      </c>
      <c r="D25" s="128"/>
      <c r="E25" s="128"/>
      <c r="F25" s="128"/>
      <c r="G25" s="128">
        <v>1000000</v>
      </c>
    </row>
    <row r="26" ht="30" customHeight="1" outlineLevel="1" spans="1:7">
      <c r="A26" s="129" t="s">
        <v>112</v>
      </c>
      <c r="B26" s="129" t="s">
        <v>113</v>
      </c>
      <c r="C26" s="128">
        <v>1517048</v>
      </c>
      <c r="D26" s="128"/>
      <c r="E26" s="128"/>
      <c r="F26" s="128"/>
      <c r="G26" s="128">
        <v>1517048</v>
      </c>
    </row>
    <row r="27" ht="32" customHeight="1" outlineLevel="2" spans="1:7">
      <c r="A27" s="130" t="s">
        <v>114</v>
      </c>
      <c r="B27" s="130" t="s">
        <v>115</v>
      </c>
      <c r="C27" s="128">
        <v>1517048</v>
      </c>
      <c r="D27" s="128"/>
      <c r="E27" s="128"/>
      <c r="F27" s="128"/>
      <c r="G27" s="128">
        <v>1517048</v>
      </c>
    </row>
    <row r="28" ht="18.75" customHeight="1" outlineLevel="1" spans="1:7">
      <c r="A28" s="129" t="s">
        <v>116</v>
      </c>
      <c r="B28" s="129" t="s">
        <v>117</v>
      </c>
      <c r="C28" s="128">
        <v>822808</v>
      </c>
      <c r="D28" s="128"/>
      <c r="E28" s="128"/>
      <c r="F28" s="128"/>
      <c r="G28" s="128">
        <v>822808</v>
      </c>
    </row>
    <row r="29" ht="33" customHeight="1" outlineLevel="2" spans="1:7">
      <c r="A29" s="130" t="s">
        <v>118</v>
      </c>
      <c r="B29" s="130" t="s">
        <v>119</v>
      </c>
      <c r="C29" s="128">
        <v>822808</v>
      </c>
      <c r="D29" s="128"/>
      <c r="E29" s="128"/>
      <c r="F29" s="128"/>
      <c r="G29" s="128">
        <v>822808</v>
      </c>
    </row>
    <row r="30" ht="18.75" customHeight="1" outlineLevel="1" spans="1:7">
      <c r="A30" s="129" t="s">
        <v>120</v>
      </c>
      <c r="B30" s="129" t="s">
        <v>121</v>
      </c>
      <c r="C30" s="128">
        <v>8005.38</v>
      </c>
      <c r="D30" s="128">
        <v>8005.38</v>
      </c>
      <c r="E30" s="128">
        <v>8005.38</v>
      </c>
      <c r="F30" s="128"/>
      <c r="G30" s="128"/>
    </row>
    <row r="31" ht="33" customHeight="1" outlineLevel="2" spans="1:7">
      <c r="A31" s="130" t="s">
        <v>122</v>
      </c>
      <c r="B31" s="130" t="s">
        <v>121</v>
      </c>
      <c r="C31" s="128">
        <v>8005.38</v>
      </c>
      <c r="D31" s="128">
        <v>8005.38</v>
      </c>
      <c r="E31" s="128">
        <v>8005.38</v>
      </c>
      <c r="F31" s="128"/>
      <c r="G31" s="128"/>
    </row>
    <row r="32" ht="18.75" customHeight="1" spans="1:7">
      <c r="A32" s="127" t="s">
        <v>123</v>
      </c>
      <c r="B32" s="127" t="s">
        <v>124</v>
      </c>
      <c r="C32" s="128">
        <v>917217.27</v>
      </c>
      <c r="D32" s="128">
        <v>917217.27</v>
      </c>
      <c r="E32" s="128">
        <v>917217.27</v>
      </c>
      <c r="F32" s="128"/>
      <c r="G32" s="128"/>
    </row>
    <row r="33" ht="18.75" customHeight="1" outlineLevel="1" spans="1:7">
      <c r="A33" s="129" t="s">
        <v>125</v>
      </c>
      <c r="B33" s="129" t="s">
        <v>126</v>
      </c>
      <c r="C33" s="128">
        <v>917217.27</v>
      </c>
      <c r="D33" s="128">
        <v>917217.27</v>
      </c>
      <c r="E33" s="128">
        <v>917217.27</v>
      </c>
      <c r="F33" s="128"/>
      <c r="G33" s="128"/>
    </row>
    <row r="34" ht="18.75" customHeight="1" outlineLevel="2" spans="1:7">
      <c r="A34" s="130" t="s">
        <v>127</v>
      </c>
      <c r="B34" s="130" t="s">
        <v>128</v>
      </c>
      <c r="C34" s="128">
        <v>623013.99</v>
      </c>
      <c r="D34" s="128">
        <v>623013.99</v>
      </c>
      <c r="E34" s="128">
        <v>623013.99</v>
      </c>
      <c r="F34" s="128"/>
      <c r="G34" s="128"/>
    </row>
    <row r="35" ht="18.75" customHeight="1" outlineLevel="2" spans="1:7">
      <c r="A35" s="130" t="s">
        <v>131</v>
      </c>
      <c r="B35" s="130" t="s">
        <v>132</v>
      </c>
      <c r="C35" s="128">
        <v>245680.77</v>
      </c>
      <c r="D35" s="128">
        <v>245680.77</v>
      </c>
      <c r="E35" s="128">
        <v>245680.77</v>
      </c>
      <c r="F35" s="128"/>
      <c r="G35" s="128"/>
    </row>
    <row r="36" ht="31" customHeight="1" outlineLevel="2" spans="1:7">
      <c r="A36" s="130" t="s">
        <v>133</v>
      </c>
      <c r="B36" s="130" t="s">
        <v>134</v>
      </c>
      <c r="C36" s="128">
        <v>48522.51</v>
      </c>
      <c r="D36" s="128">
        <v>48522.51</v>
      </c>
      <c r="E36" s="128">
        <v>48522.51</v>
      </c>
      <c r="F36" s="128"/>
      <c r="G36" s="128"/>
    </row>
    <row r="37" ht="18.75" customHeight="1" spans="1:7">
      <c r="A37" s="127" t="s">
        <v>135</v>
      </c>
      <c r="B37" s="127" t="s">
        <v>136</v>
      </c>
      <c r="C37" s="128">
        <v>1006000</v>
      </c>
      <c r="D37" s="128"/>
      <c r="E37" s="128"/>
      <c r="F37" s="128"/>
      <c r="G37" s="128">
        <v>1006000</v>
      </c>
    </row>
    <row r="38" ht="18.75" customHeight="1" outlineLevel="1" spans="1:7">
      <c r="A38" s="129" t="s">
        <v>137</v>
      </c>
      <c r="B38" s="129" t="s">
        <v>138</v>
      </c>
      <c r="C38" s="128">
        <v>1006000</v>
      </c>
      <c r="D38" s="128"/>
      <c r="E38" s="128"/>
      <c r="F38" s="128"/>
      <c r="G38" s="128">
        <v>1006000</v>
      </c>
    </row>
    <row r="39" ht="30" customHeight="1" outlineLevel="2" spans="1:7">
      <c r="A39" s="130" t="s">
        <v>139</v>
      </c>
      <c r="B39" s="130" t="s">
        <v>140</v>
      </c>
      <c r="C39" s="128">
        <v>1006000</v>
      </c>
      <c r="D39" s="128"/>
      <c r="E39" s="128"/>
      <c r="F39" s="128"/>
      <c r="G39" s="128">
        <v>1006000</v>
      </c>
    </row>
    <row r="40" ht="18.75" customHeight="1" spans="1:7">
      <c r="A40" s="127" t="s">
        <v>141</v>
      </c>
      <c r="B40" s="127" t="s">
        <v>142</v>
      </c>
      <c r="C40" s="128">
        <v>1056350.36</v>
      </c>
      <c r="D40" s="128">
        <v>1056350.36</v>
      </c>
      <c r="E40" s="128">
        <v>1056350.36</v>
      </c>
      <c r="F40" s="128"/>
      <c r="G40" s="128"/>
    </row>
    <row r="41" ht="18.75" customHeight="1" outlineLevel="1" spans="1:7">
      <c r="A41" s="129" t="s">
        <v>143</v>
      </c>
      <c r="B41" s="129" t="s">
        <v>144</v>
      </c>
      <c r="C41" s="128">
        <v>1056350.36</v>
      </c>
      <c r="D41" s="128">
        <v>1056350.36</v>
      </c>
      <c r="E41" s="128">
        <v>1056350.36</v>
      </c>
      <c r="F41" s="128"/>
      <c r="G41" s="128"/>
    </row>
    <row r="42" ht="18.75" customHeight="1" outlineLevel="2" spans="1:7">
      <c r="A42" s="130" t="s">
        <v>145</v>
      </c>
      <c r="B42" s="130" t="s">
        <v>146</v>
      </c>
      <c r="C42" s="128">
        <v>1056350.36</v>
      </c>
      <c r="D42" s="128">
        <v>1056350.36</v>
      </c>
      <c r="E42" s="128">
        <v>1056350.36</v>
      </c>
      <c r="F42" s="128"/>
      <c r="G42" s="128"/>
    </row>
    <row r="43" ht="18.75" customHeight="1" spans="1:7">
      <c r="A43" s="126" t="s">
        <v>30</v>
      </c>
      <c r="B43" s="126"/>
      <c r="C43" s="128">
        <v>272113721.89</v>
      </c>
      <c r="D43" s="128">
        <v>175321065.89</v>
      </c>
      <c r="E43" s="128">
        <v>174285365.89</v>
      </c>
      <c r="F43" s="128">
        <v>1035700</v>
      </c>
      <c r="G43" s="128">
        <v>96792656</v>
      </c>
    </row>
  </sheetData>
  <mergeCells count="7">
    <mergeCell ref="A2:G2"/>
    <mergeCell ref="A3:C3"/>
    <mergeCell ref="A4:B4"/>
    <mergeCell ref="D4:F4"/>
    <mergeCell ref="A43:B43"/>
    <mergeCell ref="C4:C5"/>
    <mergeCell ref="G4:G5"/>
  </mergeCells>
  <pageMargins left="0.751388888888889" right="0.751388888888889" top="1" bottom="1" header="0.5" footer="0.5"/>
  <pageSetup paperSize="9" scale="70" orientation="landscape"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A1" sqref="A1"/>
    </sheetView>
  </sheetViews>
  <sheetFormatPr defaultColWidth="9.14545454545454" defaultRowHeight="14.25" customHeight="1" outlineLevelRow="6" outlineLevelCol="5"/>
  <cols>
    <col min="1" max="1" width="28.2" customWidth="1"/>
    <col min="2" max="2" width="18.3454545454545" customWidth="1"/>
    <col min="3" max="3" width="17.2818181818182" customWidth="1"/>
    <col min="4" max="4" width="21.6272727272727" customWidth="1"/>
    <col min="5" max="5" width="19.7727272727273" customWidth="1"/>
    <col min="6" max="6" width="18.7181818181818" customWidth="1"/>
  </cols>
  <sheetData>
    <row r="1" spans="1:6">
      <c r="A1" s="117"/>
      <c r="B1" s="117"/>
      <c r="C1" s="59"/>
      <c r="D1" s="1"/>
      <c r="E1" s="1"/>
      <c r="F1" s="58" t="s">
        <v>190</v>
      </c>
    </row>
    <row r="2" ht="33.75" customHeight="1" spans="1:6">
      <c r="A2" s="118" t="str">
        <f>"2025"&amp;"年一般公共预算“三公”经费支出预算表"</f>
        <v>2025年一般公共预算“三公”经费支出预算表</v>
      </c>
      <c r="B2" s="118"/>
      <c r="C2" s="118"/>
      <c r="D2" s="118"/>
      <c r="E2" s="118"/>
      <c r="F2" s="118"/>
    </row>
    <row r="3" ht="21.75" customHeight="1" spans="1:6">
      <c r="A3" s="119" t="str">
        <f>"单位名称："&amp;"德宏傣族景颇族自治州人力资源和社会保障局"</f>
        <v>单位名称：德宏傣族景颇族自治州人力资源和社会保障局</v>
      </c>
      <c r="B3" s="117"/>
      <c r="C3" s="59"/>
      <c r="D3" s="3"/>
      <c r="E3" s="1"/>
      <c r="F3" s="58" t="s">
        <v>27</v>
      </c>
    </row>
    <row r="4" ht="19.5" customHeight="1" spans="1:6">
      <c r="A4" s="11" t="s">
        <v>191</v>
      </c>
      <c r="B4" s="60" t="s">
        <v>192</v>
      </c>
      <c r="C4" s="12" t="s">
        <v>193</v>
      </c>
      <c r="D4" s="13"/>
      <c r="E4" s="14"/>
      <c r="F4" s="60" t="s">
        <v>194</v>
      </c>
    </row>
    <row r="5" ht="19.5" customHeight="1" spans="1:6">
      <c r="A5" s="18"/>
      <c r="B5" s="61"/>
      <c r="C5" s="31" t="s">
        <v>33</v>
      </c>
      <c r="D5" s="31" t="s">
        <v>195</v>
      </c>
      <c r="E5" s="31" t="s">
        <v>196</v>
      </c>
      <c r="F5" s="61"/>
    </row>
    <row r="6" ht="18.75" customHeight="1" spans="1:6">
      <c r="A6" s="120">
        <v>1</v>
      </c>
      <c r="B6" s="120">
        <v>2</v>
      </c>
      <c r="C6" s="121">
        <v>3</v>
      </c>
      <c r="D6" s="120">
        <v>4</v>
      </c>
      <c r="E6" s="120">
        <v>5</v>
      </c>
      <c r="F6" s="120">
        <v>6</v>
      </c>
    </row>
    <row r="7" ht="24.75" customHeight="1" spans="1:6">
      <c r="A7" s="122">
        <v>144400</v>
      </c>
      <c r="B7" s="122">
        <v>20000</v>
      </c>
      <c r="C7" s="123">
        <v>77400</v>
      </c>
      <c r="D7" s="122"/>
      <c r="E7" s="122">
        <v>77400</v>
      </c>
      <c r="F7" s="122">
        <v>47000</v>
      </c>
    </row>
  </sheetData>
  <mergeCells count="6">
    <mergeCell ref="A2:F2"/>
    <mergeCell ref="A3:D3"/>
    <mergeCell ref="C4:E4"/>
    <mergeCell ref="A4:A5"/>
    <mergeCell ref="B4:B5"/>
    <mergeCell ref="F4:F5"/>
  </mergeCells>
  <pageMargins left="0.751388888888889" right="0.751388888888889" top="1" bottom="1" header="0.5" footer="0.5"/>
  <pageSetup paperSize="9" scale="95" orientation="landscape"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59"/>
  <sheetViews>
    <sheetView showZeros="0" topLeftCell="A37" workbookViewId="0">
      <selection activeCell="A1" sqref="A1"/>
    </sheetView>
  </sheetViews>
  <sheetFormatPr defaultColWidth="10.2818181818182" defaultRowHeight="15" customHeight="1"/>
  <cols>
    <col min="1" max="2" width="12.4181818181818" customWidth="1"/>
    <col min="3" max="3" width="10.8454545454545" customWidth="1"/>
    <col min="4" max="4" width="6" customWidth="1"/>
    <col min="5" max="5" width="10.5727272727273" customWidth="1"/>
    <col min="6" max="6" width="5.57272727272727" customWidth="1"/>
    <col min="7" max="7" width="8.71818181818182" customWidth="1"/>
    <col min="8" max="8" width="12.9181818181818" customWidth="1"/>
    <col min="9" max="9" width="12.2818181818182" customWidth="1"/>
    <col min="10" max="11" width="6" customWidth="1"/>
    <col min="12" max="12" width="12.2818181818182" customWidth="1"/>
    <col min="13" max="13" width="3.71818181818182" customWidth="1"/>
    <col min="14" max="14" width="5.04545454545455" customWidth="1"/>
    <col min="15" max="15" width="5.77272727272727" customWidth="1"/>
    <col min="16" max="16" width="6.57272727272727" customWidth="1"/>
    <col min="17" max="17" width="4.77272727272727" customWidth="1"/>
    <col min="18" max="18" width="4.28181818181818" customWidth="1"/>
    <col min="19" max="23" width="4.71818181818182" customWidth="1"/>
  </cols>
  <sheetData>
    <row r="1" ht="18.75" customHeight="1" spans="1:23">
      <c r="A1" s="112"/>
      <c r="B1" s="112"/>
      <c r="C1" s="112"/>
      <c r="D1" s="112"/>
      <c r="E1" s="112"/>
      <c r="F1" s="112"/>
      <c r="G1" s="112"/>
      <c r="H1" s="112"/>
      <c r="I1" s="112"/>
      <c r="J1" s="112"/>
      <c r="K1" s="112"/>
      <c r="L1" s="112"/>
      <c r="M1" s="112"/>
      <c r="N1" s="112"/>
      <c r="O1" s="112"/>
      <c r="P1" s="112"/>
      <c r="Q1" s="112"/>
      <c r="R1" s="112"/>
      <c r="S1" s="112"/>
      <c r="T1" s="116" t="s">
        <v>197</v>
      </c>
      <c r="U1" s="116"/>
      <c r="V1" s="116"/>
      <c r="W1" s="116"/>
    </row>
    <row r="2" ht="45.75" customHeight="1" spans="1:23">
      <c r="A2" s="113" t="s">
        <v>198</v>
      </c>
      <c r="B2" s="113"/>
      <c r="C2" s="113"/>
      <c r="D2" s="113"/>
      <c r="E2" s="113"/>
      <c r="F2" s="113"/>
      <c r="G2" s="113"/>
      <c r="H2" s="113"/>
      <c r="I2" s="113"/>
      <c r="J2" s="113"/>
      <c r="K2" s="113"/>
      <c r="L2" s="113"/>
      <c r="M2" s="113"/>
      <c r="N2" s="113"/>
      <c r="O2" s="113"/>
      <c r="P2" s="113"/>
      <c r="Q2" s="113"/>
      <c r="R2" s="113"/>
      <c r="S2" s="113"/>
      <c r="T2" s="113"/>
      <c r="U2" s="113"/>
      <c r="V2" s="113"/>
      <c r="W2" s="113"/>
    </row>
    <row r="3" ht="18.75" customHeight="1" spans="1:23">
      <c r="A3" s="112" t="str">
        <f>"单位名称："&amp;"德宏傣族景颇族自治州人力资源和社会保障局"</f>
        <v>单位名称：德宏傣族景颇族自治州人力资源和社会保障局</v>
      </c>
      <c r="B3" s="112"/>
      <c r="C3" s="112"/>
      <c r="D3" s="112"/>
      <c r="E3" s="112"/>
      <c r="F3" s="112"/>
      <c r="G3" s="112"/>
      <c r="H3" s="112"/>
      <c r="I3" s="112"/>
      <c r="J3" s="112"/>
      <c r="K3" s="112"/>
      <c r="L3" s="112"/>
      <c r="M3" s="112"/>
      <c r="N3" s="112"/>
      <c r="O3" s="112"/>
      <c r="P3" s="112"/>
      <c r="Q3" s="112"/>
      <c r="R3" s="112"/>
      <c r="S3" s="112"/>
      <c r="T3" s="116" t="s">
        <v>27</v>
      </c>
      <c r="U3" s="116"/>
      <c r="V3" s="116"/>
      <c r="W3" s="116"/>
    </row>
    <row r="4" ht="18.75" customHeight="1" spans="1:23">
      <c r="A4" s="114" t="s">
        <v>199</v>
      </c>
      <c r="B4" s="114" t="s">
        <v>200</v>
      </c>
      <c r="C4" s="114" t="s">
        <v>201</v>
      </c>
      <c r="D4" s="114" t="s">
        <v>202</v>
      </c>
      <c r="E4" s="114" t="s">
        <v>203</v>
      </c>
      <c r="F4" s="114" t="s">
        <v>204</v>
      </c>
      <c r="G4" s="114" t="s">
        <v>205</v>
      </c>
      <c r="H4" s="114" t="s">
        <v>206</v>
      </c>
      <c r="I4" s="114"/>
      <c r="J4" s="114"/>
      <c r="K4" s="114"/>
      <c r="L4" s="114"/>
      <c r="M4" s="114"/>
      <c r="N4" s="114"/>
      <c r="O4" s="114"/>
      <c r="P4" s="114"/>
      <c r="Q4" s="114"/>
      <c r="R4" s="114"/>
      <c r="S4" s="114"/>
      <c r="T4" s="114"/>
      <c r="U4" s="114"/>
      <c r="V4" s="114"/>
      <c r="W4" s="114"/>
    </row>
    <row r="5" ht="28.3" customHeight="1" spans="1:23">
      <c r="A5" s="114"/>
      <c r="B5" s="114"/>
      <c r="C5" s="114"/>
      <c r="D5" s="114"/>
      <c r="E5" s="114"/>
      <c r="F5" s="114"/>
      <c r="G5" s="114"/>
      <c r="H5" s="114" t="s">
        <v>207</v>
      </c>
      <c r="I5" s="114" t="s">
        <v>34</v>
      </c>
      <c r="J5" s="114" t="s">
        <v>208</v>
      </c>
      <c r="K5" s="114" t="s">
        <v>209</v>
      </c>
      <c r="L5" s="114" t="s">
        <v>210</v>
      </c>
      <c r="M5" s="114" t="s">
        <v>211</v>
      </c>
      <c r="N5" s="114" t="s">
        <v>212</v>
      </c>
      <c r="O5" s="114" t="s">
        <v>35</v>
      </c>
      <c r="P5" s="114" t="s">
        <v>36</v>
      </c>
      <c r="Q5" s="114" t="s">
        <v>37</v>
      </c>
      <c r="R5" s="114" t="s">
        <v>51</v>
      </c>
      <c r="S5" s="114"/>
      <c r="T5" s="114"/>
      <c r="U5" s="114"/>
      <c r="V5" s="114"/>
      <c r="W5" s="114"/>
    </row>
    <row r="6" ht="24" customHeight="1" spans="1:23">
      <c r="A6" s="114"/>
      <c r="B6" s="114"/>
      <c r="C6" s="114"/>
      <c r="D6" s="114"/>
      <c r="E6" s="114"/>
      <c r="F6" s="114"/>
      <c r="G6" s="114"/>
      <c r="H6" s="114"/>
      <c r="I6" s="114" t="s">
        <v>213</v>
      </c>
      <c r="J6" s="114" t="s">
        <v>208</v>
      </c>
      <c r="K6" s="114" t="s">
        <v>209</v>
      </c>
      <c r="L6" s="114" t="s">
        <v>210</v>
      </c>
      <c r="M6" s="114" t="s">
        <v>211</v>
      </c>
      <c r="N6" s="114" t="s">
        <v>34</v>
      </c>
      <c r="O6" s="114" t="s">
        <v>35</v>
      </c>
      <c r="P6" s="114" t="s">
        <v>36</v>
      </c>
      <c r="Q6" s="114"/>
      <c r="R6" s="114" t="s">
        <v>33</v>
      </c>
      <c r="S6" s="114" t="s">
        <v>40</v>
      </c>
      <c r="T6" s="114" t="s">
        <v>41</v>
      </c>
      <c r="U6" s="114" t="s">
        <v>42</v>
      </c>
      <c r="V6" s="114" t="s">
        <v>43</v>
      </c>
      <c r="W6" s="114" t="s">
        <v>44</v>
      </c>
    </row>
    <row r="7" ht="32.05" customHeight="1" spans="1:23">
      <c r="A7" s="114"/>
      <c r="B7" s="114"/>
      <c r="C7" s="114"/>
      <c r="D7" s="114"/>
      <c r="E7" s="114"/>
      <c r="F7" s="114"/>
      <c r="G7" s="114"/>
      <c r="H7" s="114"/>
      <c r="I7" s="114" t="s">
        <v>33</v>
      </c>
      <c r="J7" s="114"/>
      <c r="K7" s="114"/>
      <c r="L7" s="114"/>
      <c r="M7" s="114"/>
      <c r="N7" s="114"/>
      <c r="O7" s="114"/>
      <c r="P7" s="114"/>
      <c r="Q7" s="114"/>
      <c r="R7" s="114"/>
      <c r="S7" s="114"/>
      <c r="T7" s="114"/>
      <c r="U7" s="114"/>
      <c r="V7" s="114"/>
      <c r="W7" s="114"/>
    </row>
    <row r="8" ht="18.75" customHeight="1" spans="1:23">
      <c r="A8" s="114" t="s">
        <v>59</v>
      </c>
      <c r="B8" s="114" t="s">
        <v>60</v>
      </c>
      <c r="C8" s="114" t="s">
        <v>61</v>
      </c>
      <c r="D8" s="114" t="s">
        <v>62</v>
      </c>
      <c r="E8" s="114" t="s">
        <v>63</v>
      </c>
      <c r="F8" s="114" t="s">
        <v>64</v>
      </c>
      <c r="G8" s="114" t="s">
        <v>65</v>
      </c>
      <c r="H8" s="114" t="s">
        <v>66</v>
      </c>
      <c r="I8" s="114" t="s">
        <v>67</v>
      </c>
      <c r="J8" s="114" t="s">
        <v>68</v>
      </c>
      <c r="K8" s="114" t="s">
        <v>69</v>
      </c>
      <c r="L8" s="114" t="s">
        <v>70</v>
      </c>
      <c r="M8" s="114" t="s">
        <v>71</v>
      </c>
      <c r="N8" s="114" t="s">
        <v>72</v>
      </c>
      <c r="O8" s="114" t="s">
        <v>73</v>
      </c>
      <c r="P8" s="114" t="s">
        <v>214</v>
      </c>
      <c r="Q8" s="114" t="s">
        <v>215</v>
      </c>
      <c r="R8" s="114" t="s">
        <v>216</v>
      </c>
      <c r="S8" s="114" t="s">
        <v>217</v>
      </c>
      <c r="T8" s="114" t="s">
        <v>218</v>
      </c>
      <c r="U8" s="114" t="s">
        <v>219</v>
      </c>
      <c r="V8" s="114" t="s">
        <v>220</v>
      </c>
      <c r="W8" s="114" t="s">
        <v>221</v>
      </c>
    </row>
    <row r="9" ht="53.25" customHeight="1" spans="1:23">
      <c r="A9" s="109" t="s">
        <v>46</v>
      </c>
      <c r="B9" s="109"/>
      <c r="C9" s="109"/>
      <c r="D9" s="109"/>
      <c r="E9" s="109"/>
      <c r="F9" s="109"/>
      <c r="G9" s="109"/>
      <c r="H9" s="111">
        <v>175321065.89</v>
      </c>
      <c r="I9" s="111">
        <v>175321065.89</v>
      </c>
      <c r="J9" s="111"/>
      <c r="K9" s="111"/>
      <c r="L9" s="111">
        <v>175321065.89</v>
      </c>
      <c r="M9" s="111"/>
      <c r="N9" s="111"/>
      <c r="O9" s="111"/>
      <c r="P9" s="111"/>
      <c r="Q9" s="111"/>
      <c r="R9" s="111"/>
      <c r="S9" s="111"/>
      <c r="T9" s="111"/>
      <c r="U9" s="111"/>
      <c r="V9" s="111"/>
      <c r="W9" s="111"/>
    </row>
    <row r="10" ht="53.25" customHeight="1" outlineLevel="1" spans="1:23">
      <c r="A10" s="109" t="s">
        <v>46</v>
      </c>
      <c r="B10" s="109" t="s">
        <v>222</v>
      </c>
      <c r="C10" s="109" t="s">
        <v>223</v>
      </c>
      <c r="D10" s="109" t="s">
        <v>84</v>
      </c>
      <c r="E10" s="109" t="s">
        <v>85</v>
      </c>
      <c r="F10" s="109" t="s">
        <v>224</v>
      </c>
      <c r="G10" s="109" t="s">
        <v>225</v>
      </c>
      <c r="H10" s="111">
        <v>3506868</v>
      </c>
      <c r="I10" s="111">
        <v>3506868</v>
      </c>
      <c r="J10" s="111"/>
      <c r="K10" s="111"/>
      <c r="L10" s="111">
        <v>3506868</v>
      </c>
      <c r="M10" s="111"/>
      <c r="N10" s="111"/>
      <c r="O10" s="111"/>
      <c r="P10" s="111"/>
      <c r="Q10" s="111"/>
      <c r="R10" s="111"/>
      <c r="S10" s="111"/>
      <c r="T10" s="111"/>
      <c r="U10" s="111"/>
      <c r="V10" s="111"/>
      <c r="W10" s="111"/>
    </row>
    <row r="11" ht="53.25" customHeight="1" outlineLevel="1" spans="1:23">
      <c r="A11" s="109" t="s">
        <v>46</v>
      </c>
      <c r="B11" s="109" t="s">
        <v>226</v>
      </c>
      <c r="C11" s="109" t="s">
        <v>227</v>
      </c>
      <c r="D11" s="109" t="s">
        <v>84</v>
      </c>
      <c r="E11" s="109" t="s">
        <v>85</v>
      </c>
      <c r="F11" s="109" t="s">
        <v>224</v>
      </c>
      <c r="G11" s="109" t="s">
        <v>225</v>
      </c>
      <c r="H11" s="111">
        <v>329760</v>
      </c>
      <c r="I11" s="111">
        <v>329760</v>
      </c>
      <c r="J11" s="111"/>
      <c r="K11" s="111"/>
      <c r="L11" s="111">
        <v>329760</v>
      </c>
      <c r="M11" s="109"/>
      <c r="N11" s="111"/>
      <c r="O11" s="111"/>
      <c r="P11" s="111"/>
      <c r="Q11" s="111"/>
      <c r="R11" s="111"/>
      <c r="S11" s="111"/>
      <c r="T11" s="111"/>
      <c r="U11" s="111"/>
      <c r="V11" s="111"/>
      <c r="W11" s="111"/>
    </row>
    <row r="12" ht="53.25" customHeight="1" outlineLevel="1" spans="1:23">
      <c r="A12" s="109" t="s">
        <v>46</v>
      </c>
      <c r="B12" s="109" t="s">
        <v>222</v>
      </c>
      <c r="C12" s="109" t="s">
        <v>223</v>
      </c>
      <c r="D12" s="109" t="s">
        <v>84</v>
      </c>
      <c r="E12" s="109" t="s">
        <v>85</v>
      </c>
      <c r="F12" s="109" t="s">
        <v>228</v>
      </c>
      <c r="G12" s="109" t="s">
        <v>229</v>
      </c>
      <c r="H12" s="111">
        <v>3604512</v>
      </c>
      <c r="I12" s="111">
        <v>3604512</v>
      </c>
      <c r="J12" s="111"/>
      <c r="K12" s="111"/>
      <c r="L12" s="111">
        <v>3604512</v>
      </c>
      <c r="M12" s="109"/>
      <c r="N12" s="111"/>
      <c r="O12" s="111"/>
      <c r="P12" s="111"/>
      <c r="Q12" s="111"/>
      <c r="R12" s="111"/>
      <c r="S12" s="111"/>
      <c r="T12" s="111"/>
      <c r="U12" s="111"/>
      <c r="V12" s="111"/>
      <c r="W12" s="111"/>
    </row>
    <row r="13" ht="53.25" customHeight="1" outlineLevel="1" spans="1:23">
      <c r="A13" s="109" t="s">
        <v>46</v>
      </c>
      <c r="B13" s="109" t="s">
        <v>226</v>
      </c>
      <c r="C13" s="109" t="s">
        <v>227</v>
      </c>
      <c r="D13" s="109" t="s">
        <v>84</v>
      </c>
      <c r="E13" s="109" t="s">
        <v>85</v>
      </c>
      <c r="F13" s="109" t="s">
        <v>228</v>
      </c>
      <c r="G13" s="109" t="s">
        <v>229</v>
      </c>
      <c r="H13" s="111">
        <v>33900</v>
      </c>
      <c r="I13" s="111">
        <v>33900</v>
      </c>
      <c r="J13" s="111"/>
      <c r="K13" s="111"/>
      <c r="L13" s="111">
        <v>33900</v>
      </c>
      <c r="M13" s="109"/>
      <c r="N13" s="111"/>
      <c r="O13" s="111"/>
      <c r="P13" s="111"/>
      <c r="Q13" s="111"/>
      <c r="R13" s="111"/>
      <c r="S13" s="111"/>
      <c r="T13" s="111"/>
      <c r="U13" s="111"/>
      <c r="V13" s="111"/>
      <c r="W13" s="111"/>
    </row>
    <row r="14" ht="53.25" customHeight="1" outlineLevel="1" spans="1:23">
      <c r="A14" s="109" t="s">
        <v>46</v>
      </c>
      <c r="B14" s="109" t="s">
        <v>230</v>
      </c>
      <c r="C14" s="109" t="s">
        <v>231</v>
      </c>
      <c r="D14" s="109" t="s">
        <v>84</v>
      </c>
      <c r="E14" s="109" t="s">
        <v>85</v>
      </c>
      <c r="F14" s="109" t="s">
        <v>232</v>
      </c>
      <c r="G14" s="109" t="s">
        <v>233</v>
      </c>
      <c r="H14" s="111">
        <v>1140360</v>
      </c>
      <c r="I14" s="111">
        <v>1140360</v>
      </c>
      <c r="J14" s="111"/>
      <c r="K14" s="111"/>
      <c r="L14" s="111">
        <v>1140360</v>
      </c>
      <c r="M14" s="109"/>
      <c r="N14" s="111"/>
      <c r="O14" s="111"/>
      <c r="P14" s="111"/>
      <c r="Q14" s="111"/>
      <c r="R14" s="111"/>
      <c r="S14" s="111"/>
      <c r="T14" s="111"/>
      <c r="U14" s="111"/>
      <c r="V14" s="111"/>
      <c r="W14" s="111"/>
    </row>
    <row r="15" ht="53.25" customHeight="1" outlineLevel="1" spans="1:23">
      <c r="A15" s="109" t="s">
        <v>46</v>
      </c>
      <c r="B15" s="109" t="s">
        <v>222</v>
      </c>
      <c r="C15" s="109" t="s">
        <v>223</v>
      </c>
      <c r="D15" s="109" t="s">
        <v>84</v>
      </c>
      <c r="E15" s="109" t="s">
        <v>85</v>
      </c>
      <c r="F15" s="109" t="s">
        <v>232</v>
      </c>
      <c r="G15" s="109" t="s">
        <v>233</v>
      </c>
      <c r="H15" s="111">
        <v>244239</v>
      </c>
      <c r="I15" s="111">
        <v>244239</v>
      </c>
      <c r="J15" s="111"/>
      <c r="K15" s="111"/>
      <c r="L15" s="111">
        <v>244239</v>
      </c>
      <c r="M15" s="109"/>
      <c r="N15" s="111"/>
      <c r="O15" s="111"/>
      <c r="P15" s="111"/>
      <c r="Q15" s="111"/>
      <c r="R15" s="111"/>
      <c r="S15" s="111"/>
      <c r="T15" s="111"/>
      <c r="U15" s="111"/>
      <c r="V15" s="111"/>
      <c r="W15" s="111"/>
    </row>
    <row r="16" ht="53.25" customHeight="1" outlineLevel="1" spans="1:23">
      <c r="A16" s="109" t="s">
        <v>46</v>
      </c>
      <c r="B16" s="109" t="s">
        <v>234</v>
      </c>
      <c r="C16" s="109" t="s">
        <v>235</v>
      </c>
      <c r="D16" s="109" t="s">
        <v>90</v>
      </c>
      <c r="E16" s="109" t="s">
        <v>91</v>
      </c>
      <c r="F16" s="109" t="s">
        <v>232</v>
      </c>
      <c r="G16" s="109" t="s">
        <v>233</v>
      </c>
      <c r="H16" s="111">
        <v>1531800</v>
      </c>
      <c r="I16" s="111">
        <v>1531800</v>
      </c>
      <c r="J16" s="111"/>
      <c r="K16" s="111"/>
      <c r="L16" s="111">
        <v>1531800</v>
      </c>
      <c r="M16" s="109"/>
      <c r="N16" s="111"/>
      <c r="O16" s="111"/>
      <c r="P16" s="111"/>
      <c r="Q16" s="111"/>
      <c r="R16" s="111"/>
      <c r="S16" s="111"/>
      <c r="T16" s="111"/>
      <c r="U16" s="111"/>
      <c r="V16" s="111"/>
      <c r="W16" s="111"/>
    </row>
    <row r="17" ht="53.25" customHeight="1" outlineLevel="1" spans="1:23">
      <c r="A17" s="109" t="s">
        <v>46</v>
      </c>
      <c r="B17" s="109" t="s">
        <v>226</v>
      </c>
      <c r="C17" s="109" t="s">
        <v>227</v>
      </c>
      <c r="D17" s="109" t="s">
        <v>84</v>
      </c>
      <c r="E17" s="109" t="s">
        <v>85</v>
      </c>
      <c r="F17" s="109" t="s">
        <v>236</v>
      </c>
      <c r="G17" s="109" t="s">
        <v>237</v>
      </c>
      <c r="H17" s="111">
        <v>22230</v>
      </c>
      <c r="I17" s="111">
        <v>22230</v>
      </c>
      <c r="J17" s="111"/>
      <c r="K17" s="111"/>
      <c r="L17" s="111">
        <v>22230</v>
      </c>
      <c r="M17" s="109"/>
      <c r="N17" s="111"/>
      <c r="O17" s="111"/>
      <c r="P17" s="111"/>
      <c r="Q17" s="111"/>
      <c r="R17" s="111"/>
      <c r="S17" s="111"/>
      <c r="T17" s="111"/>
      <c r="U17" s="111"/>
      <c r="V17" s="111"/>
      <c r="W17" s="111"/>
    </row>
    <row r="18" ht="53.25" customHeight="1" outlineLevel="1" spans="1:23">
      <c r="A18" s="109" t="s">
        <v>46</v>
      </c>
      <c r="B18" s="109" t="s">
        <v>226</v>
      </c>
      <c r="C18" s="109" t="s">
        <v>227</v>
      </c>
      <c r="D18" s="109" t="s">
        <v>84</v>
      </c>
      <c r="E18" s="109" t="s">
        <v>85</v>
      </c>
      <c r="F18" s="109" t="s">
        <v>236</v>
      </c>
      <c r="G18" s="109" t="s">
        <v>237</v>
      </c>
      <c r="H18" s="111">
        <v>153840</v>
      </c>
      <c r="I18" s="111">
        <v>153840</v>
      </c>
      <c r="J18" s="111"/>
      <c r="K18" s="111"/>
      <c r="L18" s="111">
        <v>153840</v>
      </c>
      <c r="M18" s="109"/>
      <c r="N18" s="111"/>
      <c r="O18" s="111"/>
      <c r="P18" s="111"/>
      <c r="Q18" s="111"/>
      <c r="R18" s="111"/>
      <c r="S18" s="111"/>
      <c r="T18" s="111"/>
      <c r="U18" s="111"/>
      <c r="V18" s="111"/>
      <c r="W18" s="111"/>
    </row>
    <row r="19" ht="53.25" customHeight="1" outlineLevel="1" spans="1:23">
      <c r="A19" s="109" t="s">
        <v>46</v>
      </c>
      <c r="B19" s="109" t="s">
        <v>238</v>
      </c>
      <c r="C19" s="109" t="s">
        <v>239</v>
      </c>
      <c r="D19" s="109" t="s">
        <v>84</v>
      </c>
      <c r="E19" s="109" t="s">
        <v>85</v>
      </c>
      <c r="F19" s="109" t="s">
        <v>236</v>
      </c>
      <c r="G19" s="109" t="s">
        <v>237</v>
      </c>
      <c r="H19" s="111">
        <v>84000</v>
      </c>
      <c r="I19" s="111">
        <v>84000</v>
      </c>
      <c r="J19" s="111"/>
      <c r="K19" s="111"/>
      <c r="L19" s="111">
        <v>84000</v>
      </c>
      <c r="M19" s="109"/>
      <c r="N19" s="111"/>
      <c r="O19" s="111"/>
      <c r="P19" s="111"/>
      <c r="Q19" s="111"/>
      <c r="R19" s="111"/>
      <c r="S19" s="111"/>
      <c r="T19" s="111"/>
      <c r="U19" s="111"/>
      <c r="V19" s="111"/>
      <c r="W19" s="111"/>
    </row>
    <row r="20" ht="53.25" customHeight="1" outlineLevel="1" spans="1:23">
      <c r="A20" s="109" t="s">
        <v>46</v>
      </c>
      <c r="B20" s="109" t="s">
        <v>226</v>
      </c>
      <c r="C20" s="109" t="s">
        <v>227</v>
      </c>
      <c r="D20" s="109" t="s">
        <v>84</v>
      </c>
      <c r="E20" s="109" t="s">
        <v>85</v>
      </c>
      <c r="F20" s="109" t="s">
        <v>236</v>
      </c>
      <c r="G20" s="109" t="s">
        <v>237</v>
      </c>
      <c r="H20" s="111">
        <v>90240</v>
      </c>
      <c r="I20" s="111">
        <v>90240</v>
      </c>
      <c r="J20" s="111"/>
      <c r="K20" s="111"/>
      <c r="L20" s="111">
        <v>90240</v>
      </c>
      <c r="M20" s="109"/>
      <c r="N20" s="111"/>
      <c r="O20" s="111"/>
      <c r="P20" s="111"/>
      <c r="Q20" s="111"/>
      <c r="R20" s="111"/>
      <c r="S20" s="111"/>
      <c r="T20" s="111"/>
      <c r="U20" s="111"/>
      <c r="V20" s="111"/>
      <c r="W20" s="111"/>
    </row>
    <row r="21" ht="53.25" customHeight="1" outlineLevel="1" spans="1:23">
      <c r="A21" s="109" t="s">
        <v>46</v>
      </c>
      <c r="B21" s="109" t="s">
        <v>226</v>
      </c>
      <c r="C21" s="109" t="s">
        <v>227</v>
      </c>
      <c r="D21" s="109" t="s">
        <v>84</v>
      </c>
      <c r="E21" s="109" t="s">
        <v>85</v>
      </c>
      <c r="F21" s="109" t="s">
        <v>236</v>
      </c>
      <c r="G21" s="109" t="s">
        <v>237</v>
      </c>
      <c r="H21" s="111">
        <v>91200</v>
      </c>
      <c r="I21" s="111">
        <v>91200</v>
      </c>
      <c r="J21" s="111"/>
      <c r="K21" s="111"/>
      <c r="L21" s="111">
        <v>91200</v>
      </c>
      <c r="M21" s="109"/>
      <c r="N21" s="111"/>
      <c r="O21" s="111"/>
      <c r="P21" s="111"/>
      <c r="Q21" s="111"/>
      <c r="R21" s="111"/>
      <c r="S21" s="111"/>
      <c r="T21" s="111"/>
      <c r="U21" s="111"/>
      <c r="V21" s="111"/>
      <c r="W21" s="111"/>
    </row>
    <row r="22" ht="65" customHeight="1" outlineLevel="1" spans="1:23">
      <c r="A22" s="109" t="s">
        <v>46</v>
      </c>
      <c r="B22" s="109" t="s">
        <v>240</v>
      </c>
      <c r="C22" s="109" t="s">
        <v>241</v>
      </c>
      <c r="D22" s="109" t="s">
        <v>100</v>
      </c>
      <c r="E22" s="109" t="s">
        <v>101</v>
      </c>
      <c r="F22" s="109" t="s">
        <v>242</v>
      </c>
      <c r="G22" s="109" t="s">
        <v>243</v>
      </c>
      <c r="H22" s="111">
        <v>1500000</v>
      </c>
      <c r="I22" s="111">
        <v>1500000</v>
      </c>
      <c r="J22" s="111"/>
      <c r="K22" s="111"/>
      <c r="L22" s="111">
        <v>1500000</v>
      </c>
      <c r="M22" s="109"/>
      <c r="N22" s="111"/>
      <c r="O22" s="111"/>
      <c r="P22" s="111"/>
      <c r="Q22" s="111"/>
      <c r="R22" s="111"/>
      <c r="S22" s="111"/>
      <c r="T22" s="111"/>
      <c r="U22" s="111"/>
      <c r="V22" s="111"/>
      <c r="W22" s="111"/>
    </row>
    <row r="23" ht="60" customHeight="1" outlineLevel="1" spans="1:23">
      <c r="A23" s="109" t="s">
        <v>46</v>
      </c>
      <c r="B23" s="109" t="s">
        <v>244</v>
      </c>
      <c r="C23" s="109" t="s">
        <v>245</v>
      </c>
      <c r="D23" s="109" t="s">
        <v>100</v>
      </c>
      <c r="E23" s="109" t="s">
        <v>101</v>
      </c>
      <c r="F23" s="109" t="s">
        <v>242</v>
      </c>
      <c r="G23" s="109" t="s">
        <v>243</v>
      </c>
      <c r="H23" s="111">
        <v>1261800.48</v>
      </c>
      <c r="I23" s="111">
        <v>1261800.48</v>
      </c>
      <c r="J23" s="111"/>
      <c r="K23" s="111"/>
      <c r="L23" s="111">
        <v>1261800.48</v>
      </c>
      <c r="M23" s="109"/>
      <c r="N23" s="111"/>
      <c r="O23" s="111"/>
      <c r="P23" s="111"/>
      <c r="Q23" s="111"/>
      <c r="R23" s="111"/>
      <c r="S23" s="111"/>
      <c r="T23" s="111"/>
      <c r="U23" s="111"/>
      <c r="V23" s="111"/>
      <c r="W23" s="111"/>
    </row>
    <row r="24" ht="59" customHeight="1" outlineLevel="1" spans="1:23">
      <c r="A24" s="109" t="s">
        <v>46</v>
      </c>
      <c r="B24" s="109" t="s">
        <v>244</v>
      </c>
      <c r="C24" s="109" t="s">
        <v>245</v>
      </c>
      <c r="D24" s="109" t="s">
        <v>100</v>
      </c>
      <c r="E24" s="109" t="s">
        <v>101</v>
      </c>
      <c r="F24" s="109" t="s">
        <v>242</v>
      </c>
      <c r="G24" s="109" t="s">
        <v>243</v>
      </c>
      <c r="H24" s="111"/>
      <c r="I24" s="111"/>
      <c r="J24" s="111"/>
      <c r="K24" s="111"/>
      <c r="L24" s="111"/>
      <c r="M24" s="109"/>
      <c r="N24" s="111"/>
      <c r="O24" s="111"/>
      <c r="P24" s="111"/>
      <c r="Q24" s="111"/>
      <c r="R24" s="111"/>
      <c r="S24" s="111"/>
      <c r="T24" s="111"/>
      <c r="U24" s="111"/>
      <c r="V24" s="111"/>
      <c r="W24" s="111"/>
    </row>
    <row r="25" ht="66" customHeight="1" outlineLevel="1" spans="1:23">
      <c r="A25" s="109" t="s">
        <v>46</v>
      </c>
      <c r="B25" s="109" t="s">
        <v>246</v>
      </c>
      <c r="C25" s="109" t="s">
        <v>247</v>
      </c>
      <c r="D25" s="109" t="s">
        <v>100</v>
      </c>
      <c r="E25" s="109" t="s">
        <v>101</v>
      </c>
      <c r="F25" s="109" t="s">
        <v>242</v>
      </c>
      <c r="G25" s="109" t="s">
        <v>243</v>
      </c>
      <c r="H25" s="111">
        <v>2500000</v>
      </c>
      <c r="I25" s="111">
        <v>2500000</v>
      </c>
      <c r="J25" s="111"/>
      <c r="K25" s="111"/>
      <c r="L25" s="111">
        <v>2500000</v>
      </c>
      <c r="M25" s="109"/>
      <c r="N25" s="111"/>
      <c r="O25" s="111"/>
      <c r="P25" s="111"/>
      <c r="Q25" s="111"/>
      <c r="R25" s="111"/>
      <c r="S25" s="111"/>
      <c r="T25" s="111"/>
      <c r="U25" s="111"/>
      <c r="V25" s="111"/>
      <c r="W25" s="111"/>
    </row>
    <row r="26" ht="53.25" customHeight="1" outlineLevel="1" spans="1:23">
      <c r="A26" s="109" t="s">
        <v>46</v>
      </c>
      <c r="B26" s="109" t="s">
        <v>248</v>
      </c>
      <c r="C26" s="109" t="s">
        <v>249</v>
      </c>
      <c r="D26" s="109" t="s">
        <v>102</v>
      </c>
      <c r="E26" s="109" t="s">
        <v>103</v>
      </c>
      <c r="F26" s="109" t="s">
        <v>250</v>
      </c>
      <c r="G26" s="109" t="s">
        <v>251</v>
      </c>
      <c r="H26" s="111">
        <v>46850000</v>
      </c>
      <c r="I26" s="111">
        <v>46850000</v>
      </c>
      <c r="J26" s="111"/>
      <c r="K26" s="111"/>
      <c r="L26" s="111">
        <v>46850000</v>
      </c>
      <c r="M26" s="109"/>
      <c r="N26" s="111"/>
      <c r="O26" s="111"/>
      <c r="P26" s="111"/>
      <c r="Q26" s="111"/>
      <c r="R26" s="111"/>
      <c r="S26" s="111"/>
      <c r="T26" s="111"/>
      <c r="U26" s="111"/>
      <c r="V26" s="111"/>
      <c r="W26" s="111"/>
    </row>
    <row r="27" ht="53.25" customHeight="1" outlineLevel="1" spans="1:23">
      <c r="A27" s="109" t="s">
        <v>46</v>
      </c>
      <c r="B27" s="109" t="s">
        <v>244</v>
      </c>
      <c r="C27" s="109" t="s">
        <v>245</v>
      </c>
      <c r="D27" s="109" t="s">
        <v>127</v>
      </c>
      <c r="E27" s="109" t="s">
        <v>128</v>
      </c>
      <c r="F27" s="109" t="s">
        <v>252</v>
      </c>
      <c r="G27" s="109" t="s">
        <v>253</v>
      </c>
      <c r="H27" s="111">
        <v>591468.98</v>
      </c>
      <c r="I27" s="111">
        <v>591468.98</v>
      </c>
      <c r="J27" s="111"/>
      <c r="K27" s="111"/>
      <c r="L27" s="111">
        <v>591468.98</v>
      </c>
      <c r="M27" s="109"/>
      <c r="N27" s="111"/>
      <c r="O27" s="111"/>
      <c r="P27" s="111"/>
      <c r="Q27" s="111"/>
      <c r="R27" s="111"/>
      <c r="S27" s="111"/>
      <c r="T27" s="111"/>
      <c r="U27" s="111"/>
      <c r="V27" s="111"/>
      <c r="W27" s="111"/>
    </row>
    <row r="28" ht="53.25" customHeight="1" outlineLevel="1" spans="1:23">
      <c r="A28" s="109" t="s">
        <v>46</v>
      </c>
      <c r="B28" s="109" t="s">
        <v>244</v>
      </c>
      <c r="C28" s="109" t="s">
        <v>245</v>
      </c>
      <c r="D28" s="109" t="s">
        <v>129</v>
      </c>
      <c r="E28" s="109" t="s">
        <v>130</v>
      </c>
      <c r="F28" s="109" t="s">
        <v>252</v>
      </c>
      <c r="G28" s="109" t="s">
        <v>253</v>
      </c>
      <c r="H28" s="111"/>
      <c r="I28" s="111"/>
      <c r="J28" s="111"/>
      <c r="K28" s="111"/>
      <c r="L28" s="111"/>
      <c r="M28" s="109"/>
      <c r="N28" s="111"/>
      <c r="O28" s="111"/>
      <c r="P28" s="111"/>
      <c r="Q28" s="111"/>
      <c r="R28" s="111"/>
      <c r="S28" s="111"/>
      <c r="T28" s="111"/>
      <c r="U28" s="111"/>
      <c r="V28" s="111"/>
      <c r="W28" s="111"/>
    </row>
    <row r="29" ht="53.25" customHeight="1" outlineLevel="1" spans="1:23">
      <c r="A29" s="109" t="s">
        <v>46</v>
      </c>
      <c r="B29" s="109" t="s">
        <v>244</v>
      </c>
      <c r="C29" s="109" t="s">
        <v>245</v>
      </c>
      <c r="D29" s="109" t="s">
        <v>129</v>
      </c>
      <c r="E29" s="109" t="s">
        <v>130</v>
      </c>
      <c r="F29" s="109" t="s">
        <v>252</v>
      </c>
      <c r="G29" s="109" t="s">
        <v>253</v>
      </c>
      <c r="H29" s="111"/>
      <c r="I29" s="111"/>
      <c r="J29" s="111"/>
      <c r="K29" s="111"/>
      <c r="L29" s="111"/>
      <c r="M29" s="109"/>
      <c r="N29" s="111"/>
      <c r="O29" s="111"/>
      <c r="P29" s="111"/>
      <c r="Q29" s="111"/>
      <c r="R29" s="111"/>
      <c r="S29" s="111"/>
      <c r="T29" s="111"/>
      <c r="U29" s="111"/>
      <c r="V29" s="111"/>
      <c r="W29" s="111"/>
    </row>
    <row r="30" ht="53.25" customHeight="1" outlineLevel="1" spans="1:23">
      <c r="A30" s="109" t="s">
        <v>46</v>
      </c>
      <c r="B30" s="109" t="s">
        <v>244</v>
      </c>
      <c r="C30" s="109" t="s">
        <v>245</v>
      </c>
      <c r="D30" s="109" t="s">
        <v>127</v>
      </c>
      <c r="E30" s="109" t="s">
        <v>128</v>
      </c>
      <c r="F30" s="109" t="s">
        <v>252</v>
      </c>
      <c r="G30" s="109" t="s">
        <v>253</v>
      </c>
      <c r="H30" s="111">
        <v>31545.01</v>
      </c>
      <c r="I30" s="111">
        <v>31545.01</v>
      </c>
      <c r="J30" s="111"/>
      <c r="K30" s="111"/>
      <c r="L30" s="111">
        <v>31545.01</v>
      </c>
      <c r="M30" s="109"/>
      <c r="N30" s="111"/>
      <c r="O30" s="111"/>
      <c r="P30" s="111"/>
      <c r="Q30" s="111"/>
      <c r="R30" s="111"/>
      <c r="S30" s="111"/>
      <c r="T30" s="111"/>
      <c r="U30" s="111"/>
      <c r="V30" s="111"/>
      <c r="W30" s="111"/>
    </row>
    <row r="31" ht="53.25" customHeight="1" outlineLevel="1" spans="1:23">
      <c r="A31" s="109" t="s">
        <v>46</v>
      </c>
      <c r="B31" s="109" t="s">
        <v>254</v>
      </c>
      <c r="C31" s="109" t="s">
        <v>255</v>
      </c>
      <c r="D31" s="109" t="s">
        <v>131</v>
      </c>
      <c r="E31" s="109" t="s">
        <v>132</v>
      </c>
      <c r="F31" s="109" t="s">
        <v>256</v>
      </c>
      <c r="G31" s="109" t="s">
        <v>257</v>
      </c>
      <c r="H31" s="111">
        <v>87955.71</v>
      </c>
      <c r="I31" s="111">
        <v>87955.71</v>
      </c>
      <c r="J31" s="111"/>
      <c r="K31" s="111"/>
      <c r="L31" s="111">
        <v>87955.71</v>
      </c>
      <c r="M31" s="109"/>
      <c r="N31" s="111"/>
      <c r="O31" s="111"/>
      <c r="P31" s="111"/>
      <c r="Q31" s="111"/>
      <c r="R31" s="111"/>
      <c r="S31" s="111"/>
      <c r="T31" s="111"/>
      <c r="U31" s="111"/>
      <c r="V31" s="111"/>
      <c r="W31" s="111"/>
    </row>
    <row r="32" ht="53.25" customHeight="1" outlineLevel="1" spans="1:23">
      <c r="A32" s="109" t="s">
        <v>46</v>
      </c>
      <c r="B32" s="109" t="s">
        <v>244</v>
      </c>
      <c r="C32" s="109" t="s">
        <v>245</v>
      </c>
      <c r="D32" s="109" t="s">
        <v>131</v>
      </c>
      <c r="E32" s="109" t="s">
        <v>132</v>
      </c>
      <c r="F32" s="109" t="s">
        <v>256</v>
      </c>
      <c r="G32" s="109" t="s">
        <v>257</v>
      </c>
      <c r="H32" s="111">
        <v>157725.06</v>
      </c>
      <c r="I32" s="111">
        <v>157725.06</v>
      </c>
      <c r="J32" s="111"/>
      <c r="K32" s="111"/>
      <c r="L32" s="111">
        <v>157725.06</v>
      </c>
      <c r="M32" s="109"/>
      <c r="N32" s="111"/>
      <c r="O32" s="111"/>
      <c r="P32" s="111"/>
      <c r="Q32" s="111"/>
      <c r="R32" s="111"/>
      <c r="S32" s="111"/>
      <c r="T32" s="111"/>
      <c r="U32" s="111"/>
      <c r="V32" s="111"/>
      <c r="W32" s="111"/>
    </row>
    <row r="33" ht="53.25" customHeight="1" outlineLevel="1" spans="1:23">
      <c r="A33" s="109" t="s">
        <v>46</v>
      </c>
      <c r="B33" s="109" t="s">
        <v>244</v>
      </c>
      <c r="C33" s="109" t="s">
        <v>245</v>
      </c>
      <c r="D33" s="109" t="s">
        <v>131</v>
      </c>
      <c r="E33" s="109" t="s">
        <v>132</v>
      </c>
      <c r="F33" s="109" t="s">
        <v>256</v>
      </c>
      <c r="G33" s="109" t="s">
        <v>257</v>
      </c>
      <c r="H33" s="111"/>
      <c r="I33" s="111"/>
      <c r="J33" s="111"/>
      <c r="K33" s="111"/>
      <c r="L33" s="111"/>
      <c r="M33" s="109"/>
      <c r="N33" s="111"/>
      <c r="O33" s="111"/>
      <c r="P33" s="111"/>
      <c r="Q33" s="111"/>
      <c r="R33" s="111"/>
      <c r="S33" s="111"/>
      <c r="T33" s="111"/>
      <c r="U33" s="111"/>
      <c r="V33" s="111"/>
      <c r="W33" s="111"/>
    </row>
    <row r="34" ht="53.25" customHeight="1" outlineLevel="1" spans="1:23">
      <c r="A34" s="109" t="s">
        <v>46</v>
      </c>
      <c r="B34" s="109" t="s">
        <v>244</v>
      </c>
      <c r="C34" s="109" t="s">
        <v>245</v>
      </c>
      <c r="D34" s="109" t="s">
        <v>133</v>
      </c>
      <c r="E34" s="109" t="s">
        <v>134</v>
      </c>
      <c r="F34" s="109" t="s">
        <v>258</v>
      </c>
      <c r="G34" s="109" t="s">
        <v>259</v>
      </c>
      <c r="H34" s="111"/>
      <c r="I34" s="111"/>
      <c r="J34" s="111"/>
      <c r="K34" s="111"/>
      <c r="L34" s="111"/>
      <c r="M34" s="109"/>
      <c r="N34" s="111"/>
      <c r="O34" s="111"/>
      <c r="P34" s="111"/>
      <c r="Q34" s="111"/>
      <c r="R34" s="111"/>
      <c r="S34" s="111"/>
      <c r="T34" s="111"/>
      <c r="U34" s="111"/>
      <c r="V34" s="111"/>
      <c r="W34" s="111"/>
    </row>
    <row r="35" ht="53.25" customHeight="1" outlineLevel="1" spans="1:23">
      <c r="A35" s="109" t="s">
        <v>46</v>
      </c>
      <c r="B35" s="109" t="s">
        <v>244</v>
      </c>
      <c r="C35" s="109" t="s">
        <v>245</v>
      </c>
      <c r="D35" s="109" t="s">
        <v>133</v>
      </c>
      <c r="E35" s="109" t="s">
        <v>134</v>
      </c>
      <c r="F35" s="109" t="s">
        <v>258</v>
      </c>
      <c r="G35" s="109" t="s">
        <v>259</v>
      </c>
      <c r="H35" s="111"/>
      <c r="I35" s="111"/>
      <c r="J35" s="111"/>
      <c r="K35" s="111"/>
      <c r="L35" s="111"/>
      <c r="M35" s="109"/>
      <c r="N35" s="111"/>
      <c r="O35" s="111"/>
      <c r="P35" s="111"/>
      <c r="Q35" s="111"/>
      <c r="R35" s="111"/>
      <c r="S35" s="111"/>
      <c r="T35" s="111"/>
      <c r="U35" s="111"/>
      <c r="V35" s="111"/>
      <c r="W35" s="111"/>
    </row>
    <row r="36" ht="53.25" customHeight="1" outlineLevel="1" spans="1:23">
      <c r="A36" s="109" t="s">
        <v>46</v>
      </c>
      <c r="B36" s="109" t="s">
        <v>244</v>
      </c>
      <c r="C36" s="109" t="s">
        <v>245</v>
      </c>
      <c r="D36" s="109" t="s">
        <v>122</v>
      </c>
      <c r="E36" s="109" t="s">
        <v>121</v>
      </c>
      <c r="F36" s="109" t="s">
        <v>258</v>
      </c>
      <c r="G36" s="109" t="s">
        <v>259</v>
      </c>
      <c r="H36" s="111"/>
      <c r="I36" s="111"/>
      <c r="J36" s="111"/>
      <c r="K36" s="111"/>
      <c r="L36" s="111"/>
      <c r="M36" s="109"/>
      <c r="N36" s="111"/>
      <c r="O36" s="111"/>
      <c r="P36" s="111"/>
      <c r="Q36" s="111"/>
      <c r="R36" s="111"/>
      <c r="S36" s="111"/>
      <c r="T36" s="111"/>
      <c r="U36" s="111"/>
      <c r="V36" s="111"/>
      <c r="W36" s="111"/>
    </row>
    <row r="37" ht="53.25" customHeight="1" outlineLevel="1" spans="1:23">
      <c r="A37" s="109" t="s">
        <v>46</v>
      </c>
      <c r="B37" s="109" t="s">
        <v>244</v>
      </c>
      <c r="C37" s="109" t="s">
        <v>245</v>
      </c>
      <c r="D37" s="109" t="s">
        <v>133</v>
      </c>
      <c r="E37" s="109" t="s">
        <v>134</v>
      </c>
      <c r="F37" s="109" t="s">
        <v>258</v>
      </c>
      <c r="G37" s="109" t="s">
        <v>259</v>
      </c>
      <c r="H37" s="111">
        <v>15772.51</v>
      </c>
      <c r="I37" s="111">
        <v>15772.51</v>
      </c>
      <c r="J37" s="111"/>
      <c r="K37" s="111"/>
      <c r="L37" s="111">
        <v>15772.51</v>
      </c>
      <c r="M37" s="109"/>
      <c r="N37" s="111"/>
      <c r="O37" s="111"/>
      <c r="P37" s="111"/>
      <c r="Q37" s="111"/>
      <c r="R37" s="111"/>
      <c r="S37" s="111"/>
      <c r="T37" s="111"/>
      <c r="U37" s="111"/>
      <c r="V37" s="111"/>
      <c r="W37" s="111"/>
    </row>
    <row r="38" ht="53.25" customHeight="1" outlineLevel="1" spans="1:23">
      <c r="A38" s="109" t="s">
        <v>46</v>
      </c>
      <c r="B38" s="109" t="s">
        <v>244</v>
      </c>
      <c r="C38" s="109" t="s">
        <v>245</v>
      </c>
      <c r="D38" s="109" t="s">
        <v>122</v>
      </c>
      <c r="E38" s="109" t="s">
        <v>121</v>
      </c>
      <c r="F38" s="109" t="s">
        <v>258</v>
      </c>
      <c r="G38" s="109" t="s">
        <v>259</v>
      </c>
      <c r="H38" s="111">
        <v>8005.38</v>
      </c>
      <c r="I38" s="111">
        <v>8005.38</v>
      </c>
      <c r="J38" s="111"/>
      <c r="K38" s="111"/>
      <c r="L38" s="111">
        <v>8005.38</v>
      </c>
      <c r="M38" s="109"/>
      <c r="N38" s="111"/>
      <c r="O38" s="111"/>
      <c r="P38" s="111"/>
      <c r="Q38" s="111"/>
      <c r="R38" s="111"/>
      <c r="S38" s="111"/>
      <c r="T38" s="111"/>
      <c r="U38" s="111"/>
      <c r="V38" s="111"/>
      <c r="W38" s="111"/>
    </row>
    <row r="39" ht="53.25" customHeight="1" outlineLevel="1" spans="1:23">
      <c r="A39" s="109" t="s">
        <v>46</v>
      </c>
      <c r="B39" s="109" t="s">
        <v>244</v>
      </c>
      <c r="C39" s="109" t="s">
        <v>245</v>
      </c>
      <c r="D39" s="109" t="s">
        <v>133</v>
      </c>
      <c r="E39" s="109" t="s">
        <v>134</v>
      </c>
      <c r="F39" s="109" t="s">
        <v>258</v>
      </c>
      <c r="G39" s="109" t="s">
        <v>259</v>
      </c>
      <c r="H39" s="111">
        <v>32750</v>
      </c>
      <c r="I39" s="111">
        <v>32750</v>
      </c>
      <c r="J39" s="111"/>
      <c r="K39" s="111"/>
      <c r="L39" s="111">
        <v>32750</v>
      </c>
      <c r="M39" s="109"/>
      <c r="N39" s="111"/>
      <c r="O39" s="111"/>
      <c r="P39" s="111"/>
      <c r="Q39" s="111"/>
      <c r="R39" s="111"/>
      <c r="S39" s="111"/>
      <c r="T39" s="111"/>
      <c r="U39" s="111"/>
      <c r="V39" s="111"/>
      <c r="W39" s="111"/>
    </row>
    <row r="40" ht="53.25" customHeight="1" outlineLevel="1" spans="1:23">
      <c r="A40" s="109" t="s">
        <v>46</v>
      </c>
      <c r="B40" s="109" t="s">
        <v>260</v>
      </c>
      <c r="C40" s="109" t="s">
        <v>146</v>
      </c>
      <c r="D40" s="109" t="s">
        <v>145</v>
      </c>
      <c r="E40" s="109" t="s">
        <v>146</v>
      </c>
      <c r="F40" s="109" t="s">
        <v>261</v>
      </c>
      <c r="G40" s="109" t="s">
        <v>146</v>
      </c>
      <c r="H40" s="111">
        <v>946350.36</v>
      </c>
      <c r="I40" s="111">
        <v>946350.36</v>
      </c>
      <c r="J40" s="111"/>
      <c r="K40" s="111"/>
      <c r="L40" s="111">
        <v>946350.36</v>
      </c>
      <c r="M40" s="109"/>
      <c r="N40" s="111"/>
      <c r="O40" s="111"/>
      <c r="P40" s="111"/>
      <c r="Q40" s="111"/>
      <c r="R40" s="111"/>
      <c r="S40" s="111"/>
      <c r="T40" s="111"/>
      <c r="U40" s="111"/>
      <c r="V40" s="111"/>
      <c r="W40" s="111"/>
    </row>
    <row r="41" ht="53.25" customHeight="1" outlineLevel="1" spans="1:23">
      <c r="A41" s="109" t="s">
        <v>46</v>
      </c>
      <c r="B41" s="109" t="s">
        <v>262</v>
      </c>
      <c r="C41" s="109" t="s">
        <v>263</v>
      </c>
      <c r="D41" s="109" t="s">
        <v>145</v>
      </c>
      <c r="E41" s="109" t="s">
        <v>146</v>
      </c>
      <c r="F41" s="109" t="s">
        <v>261</v>
      </c>
      <c r="G41" s="109" t="s">
        <v>146</v>
      </c>
      <c r="H41" s="111">
        <v>110000</v>
      </c>
      <c r="I41" s="111">
        <v>110000</v>
      </c>
      <c r="J41" s="111"/>
      <c r="K41" s="111"/>
      <c r="L41" s="111">
        <v>110000</v>
      </c>
      <c r="M41" s="109"/>
      <c r="N41" s="111"/>
      <c r="O41" s="111"/>
      <c r="P41" s="111"/>
      <c r="Q41" s="111"/>
      <c r="R41" s="111"/>
      <c r="S41" s="111"/>
      <c r="T41" s="111"/>
      <c r="U41" s="111"/>
      <c r="V41" s="111"/>
      <c r="W41" s="111"/>
    </row>
    <row r="42" ht="53.25" customHeight="1" outlineLevel="1" spans="1:23">
      <c r="A42" s="109" t="s">
        <v>46</v>
      </c>
      <c r="B42" s="109" t="s">
        <v>264</v>
      </c>
      <c r="C42" s="109" t="s">
        <v>265</v>
      </c>
      <c r="D42" s="109" t="s">
        <v>84</v>
      </c>
      <c r="E42" s="109" t="s">
        <v>85</v>
      </c>
      <c r="F42" s="109" t="s">
        <v>266</v>
      </c>
      <c r="G42" s="109" t="s">
        <v>267</v>
      </c>
      <c r="H42" s="111">
        <v>23232</v>
      </c>
      <c r="I42" s="111">
        <v>23232</v>
      </c>
      <c r="J42" s="111"/>
      <c r="K42" s="111"/>
      <c r="L42" s="111">
        <v>23232</v>
      </c>
      <c r="M42" s="109"/>
      <c r="N42" s="111"/>
      <c r="O42" s="111"/>
      <c r="P42" s="111"/>
      <c r="Q42" s="111"/>
      <c r="R42" s="111"/>
      <c r="S42" s="111"/>
      <c r="T42" s="111"/>
      <c r="U42" s="111"/>
      <c r="V42" s="111"/>
      <c r="W42" s="111"/>
    </row>
    <row r="43" ht="53.25" customHeight="1" outlineLevel="1" spans="1:23">
      <c r="A43" s="109" t="s">
        <v>46</v>
      </c>
      <c r="B43" s="109" t="s">
        <v>268</v>
      </c>
      <c r="C43" s="109" t="s">
        <v>269</v>
      </c>
      <c r="D43" s="109" t="s">
        <v>84</v>
      </c>
      <c r="E43" s="109" t="s">
        <v>85</v>
      </c>
      <c r="F43" s="109" t="s">
        <v>270</v>
      </c>
      <c r="G43" s="109" t="s">
        <v>271</v>
      </c>
      <c r="H43" s="111">
        <v>18000</v>
      </c>
      <c r="I43" s="111">
        <v>18000</v>
      </c>
      <c r="J43" s="111"/>
      <c r="K43" s="111"/>
      <c r="L43" s="111">
        <v>18000</v>
      </c>
      <c r="M43" s="109"/>
      <c r="N43" s="111"/>
      <c r="O43" s="111"/>
      <c r="P43" s="111"/>
      <c r="Q43" s="111"/>
      <c r="R43" s="111"/>
      <c r="S43" s="111"/>
      <c r="T43" s="111"/>
      <c r="U43" s="111"/>
      <c r="V43" s="111"/>
      <c r="W43" s="111"/>
    </row>
    <row r="44" ht="53.25" customHeight="1" outlineLevel="1" spans="1:23">
      <c r="A44" s="109" t="s">
        <v>46</v>
      </c>
      <c r="B44" s="109" t="s">
        <v>268</v>
      </c>
      <c r="C44" s="109" t="s">
        <v>269</v>
      </c>
      <c r="D44" s="109" t="s">
        <v>84</v>
      </c>
      <c r="E44" s="109" t="s">
        <v>85</v>
      </c>
      <c r="F44" s="109" t="s">
        <v>272</v>
      </c>
      <c r="G44" s="109" t="s">
        <v>273</v>
      </c>
      <c r="H44" s="111">
        <v>12000</v>
      </c>
      <c r="I44" s="111">
        <v>12000</v>
      </c>
      <c r="J44" s="111"/>
      <c r="K44" s="111"/>
      <c r="L44" s="111">
        <v>12000</v>
      </c>
      <c r="M44" s="109"/>
      <c r="N44" s="111"/>
      <c r="O44" s="111"/>
      <c r="P44" s="111"/>
      <c r="Q44" s="111"/>
      <c r="R44" s="111"/>
      <c r="S44" s="111"/>
      <c r="T44" s="111"/>
      <c r="U44" s="111"/>
      <c r="V44" s="111"/>
      <c r="W44" s="111"/>
    </row>
    <row r="45" ht="53.25" customHeight="1" outlineLevel="1" spans="1:23">
      <c r="A45" s="109" t="s">
        <v>46</v>
      </c>
      <c r="B45" s="109" t="s">
        <v>268</v>
      </c>
      <c r="C45" s="109" t="s">
        <v>269</v>
      </c>
      <c r="D45" s="109" t="s">
        <v>84</v>
      </c>
      <c r="E45" s="109" t="s">
        <v>85</v>
      </c>
      <c r="F45" s="109" t="s">
        <v>274</v>
      </c>
      <c r="G45" s="109" t="s">
        <v>275</v>
      </c>
      <c r="H45" s="111">
        <v>12000</v>
      </c>
      <c r="I45" s="111">
        <v>12000</v>
      </c>
      <c r="J45" s="111"/>
      <c r="K45" s="111"/>
      <c r="L45" s="111">
        <v>12000</v>
      </c>
      <c r="M45" s="109"/>
      <c r="N45" s="111"/>
      <c r="O45" s="111"/>
      <c r="P45" s="111"/>
      <c r="Q45" s="111"/>
      <c r="R45" s="111"/>
      <c r="S45" s="111"/>
      <c r="T45" s="111"/>
      <c r="U45" s="111"/>
      <c r="V45" s="111"/>
      <c r="W45" s="111"/>
    </row>
    <row r="46" ht="53.25" customHeight="1" outlineLevel="1" spans="1:23">
      <c r="A46" s="109" t="s">
        <v>46</v>
      </c>
      <c r="B46" s="109" t="s">
        <v>268</v>
      </c>
      <c r="C46" s="109" t="s">
        <v>269</v>
      </c>
      <c r="D46" s="109" t="s">
        <v>84</v>
      </c>
      <c r="E46" s="109" t="s">
        <v>85</v>
      </c>
      <c r="F46" s="109" t="s">
        <v>276</v>
      </c>
      <c r="G46" s="109" t="s">
        <v>277</v>
      </c>
      <c r="H46" s="111">
        <v>26460</v>
      </c>
      <c r="I46" s="111">
        <v>26460</v>
      </c>
      <c r="J46" s="111"/>
      <c r="K46" s="111"/>
      <c r="L46" s="111">
        <v>26460</v>
      </c>
      <c r="M46" s="109"/>
      <c r="N46" s="111"/>
      <c r="O46" s="111"/>
      <c r="P46" s="111"/>
      <c r="Q46" s="111"/>
      <c r="R46" s="111"/>
      <c r="S46" s="111"/>
      <c r="T46" s="111"/>
      <c r="U46" s="111"/>
      <c r="V46" s="111"/>
      <c r="W46" s="111"/>
    </row>
    <row r="47" ht="53.25" customHeight="1" outlineLevel="1" spans="1:23">
      <c r="A47" s="109" t="s">
        <v>46</v>
      </c>
      <c r="B47" s="109" t="s">
        <v>268</v>
      </c>
      <c r="C47" s="109" t="s">
        <v>269</v>
      </c>
      <c r="D47" s="109" t="s">
        <v>84</v>
      </c>
      <c r="E47" s="109" t="s">
        <v>85</v>
      </c>
      <c r="F47" s="109" t="s">
        <v>278</v>
      </c>
      <c r="G47" s="109" t="s">
        <v>279</v>
      </c>
      <c r="H47" s="111">
        <v>34408</v>
      </c>
      <c r="I47" s="111">
        <v>34408</v>
      </c>
      <c r="J47" s="111"/>
      <c r="K47" s="111"/>
      <c r="L47" s="111">
        <v>34408</v>
      </c>
      <c r="M47" s="109"/>
      <c r="N47" s="111"/>
      <c r="O47" s="111"/>
      <c r="P47" s="111"/>
      <c r="Q47" s="111"/>
      <c r="R47" s="111"/>
      <c r="S47" s="111"/>
      <c r="T47" s="111"/>
      <c r="U47" s="111"/>
      <c r="V47" s="111"/>
      <c r="W47" s="111"/>
    </row>
    <row r="48" ht="53.25" customHeight="1" outlineLevel="1" spans="1:23">
      <c r="A48" s="109" t="s">
        <v>46</v>
      </c>
      <c r="B48" s="109" t="s">
        <v>268</v>
      </c>
      <c r="C48" s="109" t="s">
        <v>269</v>
      </c>
      <c r="D48" s="109" t="s">
        <v>84</v>
      </c>
      <c r="E48" s="109" t="s">
        <v>85</v>
      </c>
      <c r="F48" s="109" t="s">
        <v>280</v>
      </c>
      <c r="G48" s="109" t="s">
        <v>281</v>
      </c>
      <c r="H48" s="111">
        <v>23232</v>
      </c>
      <c r="I48" s="111">
        <v>23232</v>
      </c>
      <c r="J48" s="111"/>
      <c r="K48" s="111"/>
      <c r="L48" s="111">
        <v>23232</v>
      </c>
      <c r="M48" s="109"/>
      <c r="N48" s="111"/>
      <c r="O48" s="111"/>
      <c r="P48" s="111"/>
      <c r="Q48" s="111"/>
      <c r="R48" s="111"/>
      <c r="S48" s="111"/>
      <c r="T48" s="111"/>
      <c r="U48" s="111"/>
      <c r="V48" s="111"/>
      <c r="W48" s="111"/>
    </row>
    <row r="49" ht="53.25" customHeight="1" outlineLevel="1" spans="1:23">
      <c r="A49" s="109" t="s">
        <v>46</v>
      </c>
      <c r="B49" s="109" t="s">
        <v>282</v>
      </c>
      <c r="C49" s="109" t="s">
        <v>283</v>
      </c>
      <c r="D49" s="109" t="s">
        <v>84</v>
      </c>
      <c r="E49" s="109" t="s">
        <v>85</v>
      </c>
      <c r="F49" s="109" t="s">
        <v>284</v>
      </c>
      <c r="G49" s="109" t="s">
        <v>285</v>
      </c>
      <c r="H49" s="111">
        <v>170000</v>
      </c>
      <c r="I49" s="111">
        <v>170000</v>
      </c>
      <c r="J49" s="111"/>
      <c r="K49" s="111"/>
      <c r="L49" s="111">
        <v>170000</v>
      </c>
      <c r="M49" s="109"/>
      <c r="N49" s="111"/>
      <c r="O49" s="111"/>
      <c r="P49" s="111"/>
      <c r="Q49" s="111"/>
      <c r="R49" s="111"/>
      <c r="S49" s="111"/>
      <c r="T49" s="111"/>
      <c r="U49" s="111"/>
      <c r="V49" s="111"/>
      <c r="W49" s="111"/>
    </row>
    <row r="50" ht="53.25" customHeight="1" outlineLevel="1" spans="1:23">
      <c r="A50" s="109" t="s">
        <v>46</v>
      </c>
      <c r="B50" s="109" t="s">
        <v>268</v>
      </c>
      <c r="C50" s="109" t="s">
        <v>269</v>
      </c>
      <c r="D50" s="109" t="s">
        <v>84</v>
      </c>
      <c r="E50" s="109" t="s">
        <v>85</v>
      </c>
      <c r="F50" s="109" t="s">
        <v>286</v>
      </c>
      <c r="G50" s="109" t="s">
        <v>287</v>
      </c>
      <c r="H50" s="111">
        <v>60000</v>
      </c>
      <c r="I50" s="111">
        <v>60000</v>
      </c>
      <c r="J50" s="111"/>
      <c r="K50" s="111"/>
      <c r="L50" s="111">
        <v>60000</v>
      </c>
      <c r="M50" s="109"/>
      <c r="N50" s="111"/>
      <c r="O50" s="111"/>
      <c r="P50" s="111"/>
      <c r="Q50" s="111"/>
      <c r="R50" s="111"/>
      <c r="S50" s="111"/>
      <c r="T50" s="111"/>
      <c r="U50" s="111"/>
      <c r="V50" s="111"/>
      <c r="W50" s="111"/>
    </row>
    <row r="51" ht="53.25" customHeight="1" outlineLevel="1" spans="1:23">
      <c r="A51" s="109" t="s">
        <v>46</v>
      </c>
      <c r="B51" s="109" t="s">
        <v>268</v>
      </c>
      <c r="C51" s="109" t="s">
        <v>269</v>
      </c>
      <c r="D51" s="109" t="s">
        <v>84</v>
      </c>
      <c r="E51" s="109" t="s">
        <v>85</v>
      </c>
      <c r="F51" s="109" t="s">
        <v>288</v>
      </c>
      <c r="G51" s="109" t="s">
        <v>289</v>
      </c>
      <c r="H51" s="111">
        <v>6400</v>
      </c>
      <c r="I51" s="111">
        <v>6400</v>
      </c>
      <c r="J51" s="111"/>
      <c r="K51" s="111"/>
      <c r="L51" s="111">
        <v>6400</v>
      </c>
      <c r="M51" s="109"/>
      <c r="N51" s="111"/>
      <c r="O51" s="111"/>
      <c r="P51" s="111"/>
      <c r="Q51" s="111"/>
      <c r="R51" s="111"/>
      <c r="S51" s="111"/>
      <c r="T51" s="111"/>
      <c r="U51" s="111"/>
      <c r="V51" s="111"/>
      <c r="W51" s="111"/>
    </row>
    <row r="52" ht="53.25" customHeight="1" outlineLevel="1" spans="1:23">
      <c r="A52" s="109" t="s">
        <v>46</v>
      </c>
      <c r="B52" s="109" t="s">
        <v>290</v>
      </c>
      <c r="C52" s="109" t="s">
        <v>291</v>
      </c>
      <c r="D52" s="109" t="s">
        <v>84</v>
      </c>
      <c r="E52" s="109" t="s">
        <v>85</v>
      </c>
      <c r="F52" s="109" t="s">
        <v>270</v>
      </c>
      <c r="G52" s="109" t="s">
        <v>271</v>
      </c>
      <c r="H52" s="111">
        <v>1000</v>
      </c>
      <c r="I52" s="111">
        <v>1000</v>
      </c>
      <c r="J52" s="111"/>
      <c r="K52" s="111"/>
      <c r="L52" s="111">
        <v>1000</v>
      </c>
      <c r="M52" s="109"/>
      <c r="N52" s="111"/>
      <c r="O52" s="111"/>
      <c r="P52" s="111"/>
      <c r="Q52" s="111"/>
      <c r="R52" s="111"/>
      <c r="S52" s="111"/>
      <c r="T52" s="111"/>
      <c r="U52" s="111"/>
      <c r="V52" s="111"/>
      <c r="W52" s="111"/>
    </row>
    <row r="53" ht="53.25" customHeight="1" outlineLevel="1" spans="1:23">
      <c r="A53" s="109" t="s">
        <v>46</v>
      </c>
      <c r="B53" s="109" t="s">
        <v>290</v>
      </c>
      <c r="C53" s="109" t="s">
        <v>291</v>
      </c>
      <c r="D53" s="109" t="s">
        <v>96</v>
      </c>
      <c r="E53" s="109" t="s">
        <v>97</v>
      </c>
      <c r="F53" s="109" t="s">
        <v>270</v>
      </c>
      <c r="G53" s="109" t="s">
        <v>271</v>
      </c>
      <c r="H53" s="111">
        <v>59000</v>
      </c>
      <c r="I53" s="111">
        <v>59000</v>
      </c>
      <c r="J53" s="111"/>
      <c r="K53" s="111"/>
      <c r="L53" s="111">
        <v>59000</v>
      </c>
      <c r="M53" s="109"/>
      <c r="N53" s="111"/>
      <c r="O53" s="111"/>
      <c r="P53" s="111"/>
      <c r="Q53" s="111"/>
      <c r="R53" s="111"/>
      <c r="S53" s="111"/>
      <c r="T53" s="111"/>
      <c r="U53" s="111"/>
      <c r="V53" s="111"/>
      <c r="W53" s="111"/>
    </row>
    <row r="54" ht="53.25" customHeight="1" outlineLevel="1" spans="1:23">
      <c r="A54" s="109" t="s">
        <v>46</v>
      </c>
      <c r="B54" s="109" t="s">
        <v>292</v>
      </c>
      <c r="C54" s="109" t="s">
        <v>293</v>
      </c>
      <c r="D54" s="109" t="s">
        <v>84</v>
      </c>
      <c r="E54" s="109" t="s">
        <v>85</v>
      </c>
      <c r="F54" s="109" t="s">
        <v>294</v>
      </c>
      <c r="G54" s="109" t="s">
        <v>295</v>
      </c>
      <c r="H54" s="111">
        <v>613200</v>
      </c>
      <c r="I54" s="111">
        <v>613200</v>
      </c>
      <c r="J54" s="111"/>
      <c r="K54" s="111"/>
      <c r="L54" s="111">
        <v>613200</v>
      </c>
      <c r="M54" s="109"/>
      <c r="N54" s="111"/>
      <c r="O54" s="111"/>
      <c r="P54" s="111"/>
      <c r="Q54" s="111"/>
      <c r="R54" s="111"/>
      <c r="S54" s="111"/>
      <c r="T54" s="111"/>
      <c r="U54" s="111"/>
      <c r="V54" s="111"/>
      <c r="W54" s="111"/>
    </row>
    <row r="55" ht="53.25" customHeight="1" outlineLevel="1" spans="1:23">
      <c r="A55" s="109" t="s">
        <v>46</v>
      </c>
      <c r="B55" s="109" t="s">
        <v>296</v>
      </c>
      <c r="C55" s="109" t="s">
        <v>297</v>
      </c>
      <c r="D55" s="109" t="s">
        <v>96</v>
      </c>
      <c r="E55" s="109" t="s">
        <v>97</v>
      </c>
      <c r="F55" s="109" t="s">
        <v>298</v>
      </c>
      <c r="G55" s="109" t="s">
        <v>299</v>
      </c>
      <c r="H55" s="111">
        <v>47550000</v>
      </c>
      <c r="I55" s="111">
        <v>47550000</v>
      </c>
      <c r="J55" s="111"/>
      <c r="K55" s="111"/>
      <c r="L55" s="111">
        <v>47550000</v>
      </c>
      <c r="M55" s="109"/>
      <c r="N55" s="111"/>
      <c r="O55" s="111"/>
      <c r="P55" s="111"/>
      <c r="Q55" s="111"/>
      <c r="R55" s="111"/>
      <c r="S55" s="111"/>
      <c r="T55" s="111"/>
      <c r="U55" s="111"/>
      <c r="V55" s="111"/>
      <c r="W55" s="111"/>
    </row>
    <row r="56" ht="53.25" customHeight="1" outlineLevel="1" spans="1:23">
      <c r="A56" s="109" t="s">
        <v>46</v>
      </c>
      <c r="B56" s="109" t="s">
        <v>300</v>
      </c>
      <c r="C56" s="109" t="s">
        <v>301</v>
      </c>
      <c r="D56" s="109" t="s">
        <v>98</v>
      </c>
      <c r="E56" s="109" t="s">
        <v>99</v>
      </c>
      <c r="F56" s="109" t="s">
        <v>298</v>
      </c>
      <c r="G56" s="109" t="s">
        <v>299</v>
      </c>
      <c r="H56" s="111">
        <v>61450000</v>
      </c>
      <c r="I56" s="111">
        <v>61450000</v>
      </c>
      <c r="J56" s="111"/>
      <c r="K56" s="111"/>
      <c r="L56" s="111">
        <v>61450000</v>
      </c>
      <c r="M56" s="109"/>
      <c r="N56" s="111"/>
      <c r="O56" s="111"/>
      <c r="P56" s="111"/>
      <c r="Q56" s="111"/>
      <c r="R56" s="111"/>
      <c r="S56" s="111"/>
      <c r="T56" s="111"/>
      <c r="U56" s="111"/>
      <c r="V56" s="111"/>
      <c r="W56" s="111"/>
    </row>
    <row r="57" ht="53.25" customHeight="1" outlineLevel="1" spans="1:23">
      <c r="A57" s="109" t="s">
        <v>46</v>
      </c>
      <c r="B57" s="109" t="s">
        <v>302</v>
      </c>
      <c r="C57" s="109" t="s">
        <v>303</v>
      </c>
      <c r="D57" s="109" t="s">
        <v>106</v>
      </c>
      <c r="E57" s="109" t="s">
        <v>107</v>
      </c>
      <c r="F57" s="109" t="s">
        <v>304</v>
      </c>
      <c r="G57" s="109" t="s">
        <v>305</v>
      </c>
      <c r="H57" s="111">
        <v>184596.4</v>
      </c>
      <c r="I57" s="111">
        <v>184596.4</v>
      </c>
      <c r="J57" s="111"/>
      <c r="K57" s="111"/>
      <c r="L57" s="111">
        <v>184596.4</v>
      </c>
      <c r="M57" s="109"/>
      <c r="N57" s="111"/>
      <c r="O57" s="111"/>
      <c r="P57" s="111"/>
      <c r="Q57" s="111"/>
      <c r="R57" s="111"/>
      <c r="S57" s="111"/>
      <c r="T57" s="111"/>
      <c r="U57" s="111"/>
      <c r="V57" s="111"/>
      <c r="W57" s="111"/>
    </row>
    <row r="58" ht="53.25" customHeight="1" outlineLevel="1" spans="1:23">
      <c r="A58" s="109" t="s">
        <v>46</v>
      </c>
      <c r="B58" s="109" t="s">
        <v>306</v>
      </c>
      <c r="C58" s="109" t="s">
        <v>307</v>
      </c>
      <c r="D58" s="109" t="s">
        <v>88</v>
      </c>
      <c r="E58" s="109" t="s">
        <v>89</v>
      </c>
      <c r="F58" s="109" t="s">
        <v>304</v>
      </c>
      <c r="G58" s="109" t="s">
        <v>305</v>
      </c>
      <c r="H58" s="111">
        <v>151215</v>
      </c>
      <c r="I58" s="111">
        <v>151215</v>
      </c>
      <c r="J58" s="111"/>
      <c r="K58" s="111"/>
      <c r="L58" s="111">
        <v>151215</v>
      </c>
      <c r="M58" s="109"/>
      <c r="N58" s="111"/>
      <c r="O58" s="111"/>
      <c r="P58" s="111"/>
      <c r="Q58" s="111"/>
      <c r="R58" s="111"/>
      <c r="S58" s="111"/>
      <c r="T58" s="111"/>
      <c r="U58" s="111"/>
      <c r="V58" s="111"/>
      <c r="W58" s="111"/>
    </row>
    <row r="59" ht="30.75" customHeight="1" spans="1:23">
      <c r="A59" s="115" t="s">
        <v>30</v>
      </c>
      <c r="B59" s="115"/>
      <c r="C59" s="115"/>
      <c r="D59" s="115"/>
      <c r="E59" s="115"/>
      <c r="F59" s="115"/>
      <c r="G59" s="115"/>
      <c r="H59" s="111">
        <v>175321065.89</v>
      </c>
      <c r="I59" s="111">
        <v>175321065.89</v>
      </c>
      <c r="J59" s="111"/>
      <c r="K59" s="111"/>
      <c r="L59" s="111">
        <v>175321065.89</v>
      </c>
      <c r="M59" s="111"/>
      <c r="N59" s="111"/>
      <c r="O59" s="111"/>
      <c r="P59" s="111"/>
      <c r="Q59" s="111"/>
      <c r="R59" s="111"/>
      <c r="S59" s="111"/>
      <c r="T59" s="111"/>
      <c r="U59" s="111"/>
      <c r="V59" s="111"/>
      <c r="W59" s="111"/>
    </row>
  </sheetData>
  <mergeCells count="32">
    <mergeCell ref="T1:W1"/>
    <mergeCell ref="A2:W2"/>
    <mergeCell ref="A3:G3"/>
    <mergeCell ref="T3:W3"/>
    <mergeCell ref="H4:W4"/>
    <mergeCell ref="I5:M5"/>
    <mergeCell ref="N5:P5"/>
    <mergeCell ref="R5:W5"/>
    <mergeCell ref="A59:G59"/>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1388888888889" right="0.751388888888889" top="1" bottom="1" header="0.5" footer="0.5"/>
  <pageSetup paperSize="9" scale="57" orientation="landscape" horizontalDpi="600" vertic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52"/>
  <sheetViews>
    <sheetView showZeros="0" topLeftCell="A43" workbookViewId="0">
      <selection activeCell="C15" sqref="C15"/>
    </sheetView>
  </sheetViews>
  <sheetFormatPr defaultColWidth="10.2818181818182" defaultRowHeight="15" customHeight="1"/>
  <cols>
    <col min="1" max="1" width="5.71818181818182" customWidth="1"/>
    <col min="2" max="2" width="7.71818181818182" customWidth="1"/>
    <col min="3" max="3" width="9.84545454545455" customWidth="1"/>
    <col min="4" max="4" width="10.5727272727273" customWidth="1"/>
    <col min="5" max="5" width="6" customWidth="1"/>
    <col min="6" max="6" width="7.28181818181818" customWidth="1"/>
    <col min="7" max="7" width="5.28181818181818" customWidth="1"/>
    <col min="8" max="8" width="5.84545454545455" customWidth="1"/>
    <col min="9" max="11" width="12.8454545454545" customWidth="1"/>
    <col min="12" max="12" width="7.28181818181818" customWidth="1"/>
    <col min="13" max="13" width="5.84545454545455" customWidth="1"/>
    <col min="14" max="16" width="4.71818181818182" customWidth="1"/>
    <col min="17" max="17" width="8" customWidth="1"/>
    <col min="18" max="18" width="11" customWidth="1"/>
    <col min="19" max="20" width="9.84545454545455" customWidth="1"/>
    <col min="21" max="21" width="7.57272727272727" customWidth="1"/>
    <col min="22" max="22" width="5" customWidth="1"/>
    <col min="23" max="23" width="11" customWidth="1"/>
  </cols>
  <sheetData>
    <row r="1" ht="18.75" customHeight="1" spans="1:23">
      <c r="A1" s="105" t="s">
        <v>308</v>
      </c>
      <c r="B1" s="105"/>
      <c r="C1" s="105"/>
      <c r="D1" s="105"/>
      <c r="E1" s="105"/>
      <c r="F1" s="105"/>
      <c r="G1" s="105"/>
      <c r="H1" s="105"/>
      <c r="I1" s="105"/>
      <c r="J1" s="105"/>
      <c r="K1" s="105"/>
      <c r="L1" s="105"/>
      <c r="M1" s="105"/>
      <c r="N1" s="105"/>
      <c r="O1" s="105"/>
      <c r="P1" s="105"/>
      <c r="Q1" s="105"/>
      <c r="R1" s="105"/>
      <c r="S1" s="105"/>
      <c r="T1" s="105"/>
      <c r="U1" s="105"/>
      <c r="V1" s="105"/>
      <c r="W1" s="105"/>
    </row>
    <row r="2" ht="26.25" customHeight="1" spans="1:23">
      <c r="A2" s="101" t="s">
        <v>309</v>
      </c>
      <c r="B2" s="101"/>
      <c r="C2" s="101" t="s">
        <v>59</v>
      </c>
      <c r="D2" s="101"/>
      <c r="E2" s="101"/>
      <c r="F2" s="101"/>
      <c r="G2" s="101"/>
      <c r="H2" s="101"/>
      <c r="I2" s="101"/>
      <c r="J2" s="101"/>
      <c r="K2" s="101"/>
      <c r="L2" s="101"/>
      <c r="M2" s="101"/>
      <c r="N2" s="101"/>
      <c r="O2" s="101"/>
      <c r="P2" s="101"/>
      <c r="Q2" s="101"/>
      <c r="R2" s="101"/>
      <c r="S2" s="101"/>
      <c r="T2" s="101"/>
      <c r="U2" s="101"/>
      <c r="V2" s="101"/>
      <c r="W2" s="101"/>
    </row>
    <row r="3" ht="18.75" customHeight="1" spans="1:23">
      <c r="A3" s="106" t="str">
        <f>"单位名称："&amp;"德宏傣族景颇族自治州人力资源和社会保障局"</f>
        <v>单位名称：德宏傣族景颇族自治州人力资源和社会保障局</v>
      </c>
      <c r="B3" s="106"/>
      <c r="C3" s="106"/>
      <c r="D3" s="106"/>
      <c r="E3" s="106"/>
      <c r="F3" s="106"/>
      <c r="G3" s="106"/>
      <c r="H3" s="107"/>
      <c r="I3" s="107"/>
      <c r="J3" s="107"/>
      <c r="K3" s="107"/>
      <c r="L3" s="107"/>
      <c r="M3" s="107"/>
      <c r="N3" s="107"/>
      <c r="O3" s="107"/>
      <c r="P3" s="107"/>
      <c r="Q3" s="107"/>
      <c r="R3" s="107"/>
      <c r="S3" s="107"/>
      <c r="T3" s="107"/>
      <c r="U3" s="107"/>
      <c r="V3" s="105" t="s">
        <v>27</v>
      </c>
      <c r="W3" s="105"/>
    </row>
    <row r="4" ht="26.25" customHeight="1" spans="1:23">
      <c r="A4" s="108" t="s">
        <v>310</v>
      </c>
      <c r="B4" s="108" t="s">
        <v>200</v>
      </c>
      <c r="C4" s="108" t="s">
        <v>201</v>
      </c>
      <c r="D4" s="108" t="s">
        <v>311</v>
      </c>
      <c r="E4" s="108" t="s">
        <v>202</v>
      </c>
      <c r="F4" s="108" t="s">
        <v>203</v>
      </c>
      <c r="G4" s="108" t="s">
        <v>312</v>
      </c>
      <c r="H4" s="108" t="s">
        <v>313</v>
      </c>
      <c r="I4" s="108" t="s">
        <v>30</v>
      </c>
      <c r="J4" s="108" t="s">
        <v>314</v>
      </c>
      <c r="K4" s="108"/>
      <c r="L4" s="108"/>
      <c r="M4" s="108"/>
      <c r="N4" s="108" t="s">
        <v>212</v>
      </c>
      <c r="O4" s="108"/>
      <c r="P4" s="108"/>
      <c r="Q4" s="108" t="s">
        <v>37</v>
      </c>
      <c r="R4" s="108" t="s">
        <v>51</v>
      </c>
      <c r="S4" s="108"/>
      <c r="T4" s="108"/>
      <c r="U4" s="108"/>
      <c r="V4" s="108"/>
      <c r="W4" s="108"/>
    </row>
    <row r="5" ht="26.25" customHeight="1" spans="1:23">
      <c r="A5" s="108"/>
      <c r="B5" s="108"/>
      <c r="C5" s="108"/>
      <c r="D5" s="108"/>
      <c r="E5" s="108"/>
      <c r="F5" s="108"/>
      <c r="G5" s="108"/>
      <c r="H5" s="108"/>
      <c r="I5" s="108"/>
      <c r="J5" s="108" t="s">
        <v>34</v>
      </c>
      <c r="K5" s="108"/>
      <c r="L5" s="108" t="s">
        <v>35</v>
      </c>
      <c r="M5" s="108" t="s">
        <v>36</v>
      </c>
      <c r="N5" s="108" t="s">
        <v>34</v>
      </c>
      <c r="O5" s="108" t="s">
        <v>35</v>
      </c>
      <c r="P5" s="108" t="s">
        <v>36</v>
      </c>
      <c r="Q5" s="108"/>
      <c r="R5" s="108" t="s">
        <v>33</v>
      </c>
      <c r="S5" s="108" t="s">
        <v>40</v>
      </c>
      <c r="T5" s="108" t="s">
        <v>41</v>
      </c>
      <c r="U5" s="108" t="s">
        <v>42</v>
      </c>
      <c r="V5" s="108" t="s">
        <v>43</v>
      </c>
      <c r="W5" s="108" t="s">
        <v>44</v>
      </c>
    </row>
    <row r="6" ht="26.25" customHeight="1" spans="1:23">
      <c r="A6" s="108"/>
      <c r="B6" s="108"/>
      <c r="C6" s="108"/>
      <c r="D6" s="108"/>
      <c r="E6" s="108"/>
      <c r="F6" s="108"/>
      <c r="G6" s="108"/>
      <c r="H6" s="108"/>
      <c r="I6" s="108"/>
      <c r="J6" s="108" t="s">
        <v>33</v>
      </c>
      <c r="K6" s="108" t="s">
        <v>315</v>
      </c>
      <c r="L6" s="108"/>
      <c r="M6" s="108"/>
      <c r="N6" s="108"/>
      <c r="O6" s="108"/>
      <c r="P6" s="108"/>
      <c r="Q6" s="108"/>
      <c r="R6" s="108"/>
      <c r="S6" s="108"/>
      <c r="T6" s="108"/>
      <c r="U6" s="108"/>
      <c r="V6" s="108"/>
      <c r="W6" s="108"/>
    </row>
    <row r="7" ht="18.75" customHeight="1" spans="1:23">
      <c r="A7" s="108" t="s">
        <v>59</v>
      </c>
      <c r="B7" s="108" t="s">
        <v>60</v>
      </c>
      <c r="C7" s="108" t="s">
        <v>61</v>
      </c>
      <c r="D7" s="108" t="s">
        <v>62</v>
      </c>
      <c r="E7" s="108" t="s">
        <v>63</v>
      </c>
      <c r="F7" s="108" t="s">
        <v>64</v>
      </c>
      <c r="G7" s="108" t="s">
        <v>65</v>
      </c>
      <c r="H7" s="108" t="s">
        <v>66</v>
      </c>
      <c r="I7" s="108" t="s">
        <v>67</v>
      </c>
      <c r="J7" s="108" t="s">
        <v>68</v>
      </c>
      <c r="K7" s="108" t="s">
        <v>69</v>
      </c>
      <c r="L7" s="108" t="s">
        <v>70</v>
      </c>
      <c r="M7" s="108" t="s">
        <v>71</v>
      </c>
      <c r="N7" s="108" t="s">
        <v>72</v>
      </c>
      <c r="O7" s="108" t="s">
        <v>73</v>
      </c>
      <c r="P7" s="108" t="s">
        <v>214</v>
      </c>
      <c r="Q7" s="108" t="s">
        <v>215</v>
      </c>
      <c r="R7" s="108" t="s">
        <v>216</v>
      </c>
      <c r="S7" s="108" t="s">
        <v>217</v>
      </c>
      <c r="T7" s="108" t="s">
        <v>218</v>
      </c>
      <c r="U7" s="108" t="s">
        <v>219</v>
      </c>
      <c r="V7" s="108" t="s">
        <v>220</v>
      </c>
      <c r="W7" s="108" t="s">
        <v>221</v>
      </c>
    </row>
    <row r="8" ht="52.5" customHeight="1" spans="1:23">
      <c r="A8" s="109"/>
      <c r="B8" s="109"/>
      <c r="C8" s="109" t="s">
        <v>316</v>
      </c>
      <c r="D8" s="109"/>
      <c r="E8" s="109"/>
      <c r="F8" s="109"/>
      <c r="G8" s="109"/>
      <c r="H8" s="109"/>
      <c r="I8" s="111">
        <v>1517048</v>
      </c>
      <c r="J8" s="111">
        <v>1517048</v>
      </c>
      <c r="K8" s="111">
        <v>1517048</v>
      </c>
      <c r="L8" s="111"/>
      <c r="M8" s="111"/>
      <c r="N8" s="111"/>
      <c r="O8" s="111"/>
      <c r="P8" s="111"/>
      <c r="Q8" s="111"/>
      <c r="R8" s="111"/>
      <c r="S8" s="111"/>
      <c r="T8" s="111"/>
      <c r="U8" s="111"/>
      <c r="V8" s="111"/>
      <c r="W8" s="111"/>
    </row>
    <row r="9" ht="81" customHeight="1" outlineLevel="1" spans="1:23">
      <c r="A9" s="109" t="s">
        <v>317</v>
      </c>
      <c r="B9" s="109" t="s">
        <v>318</v>
      </c>
      <c r="C9" s="109" t="s">
        <v>316</v>
      </c>
      <c r="D9" s="109" t="s">
        <v>46</v>
      </c>
      <c r="E9" s="109" t="s">
        <v>114</v>
      </c>
      <c r="F9" s="109" t="s">
        <v>115</v>
      </c>
      <c r="G9" s="109" t="s">
        <v>319</v>
      </c>
      <c r="H9" s="109" t="s">
        <v>320</v>
      </c>
      <c r="I9" s="111">
        <v>1517048</v>
      </c>
      <c r="J9" s="111">
        <v>1517048</v>
      </c>
      <c r="K9" s="111">
        <v>1517048</v>
      </c>
      <c r="L9" s="111"/>
      <c r="M9" s="111"/>
      <c r="N9" s="111"/>
      <c r="O9" s="111"/>
      <c r="P9" s="111"/>
      <c r="Q9" s="111"/>
      <c r="R9" s="111"/>
      <c r="S9" s="111"/>
      <c r="T9" s="111"/>
      <c r="U9" s="111"/>
      <c r="V9" s="111"/>
      <c r="W9" s="111"/>
    </row>
    <row r="10" ht="60" customHeight="1" spans="1:23">
      <c r="A10" s="109"/>
      <c r="B10" s="109"/>
      <c r="C10" s="109" t="s">
        <v>321</v>
      </c>
      <c r="D10" s="109"/>
      <c r="E10" s="109"/>
      <c r="F10" s="109"/>
      <c r="G10" s="109"/>
      <c r="H10" s="109"/>
      <c r="I10" s="111">
        <v>822808</v>
      </c>
      <c r="J10" s="111">
        <v>822808</v>
      </c>
      <c r="K10" s="111">
        <v>822808</v>
      </c>
      <c r="L10" s="111"/>
      <c r="M10" s="111"/>
      <c r="N10" s="109"/>
      <c r="O10" s="109"/>
      <c r="P10" s="109"/>
      <c r="Q10" s="111"/>
      <c r="R10" s="111"/>
      <c r="S10" s="111"/>
      <c r="T10" s="111"/>
      <c r="U10" s="111"/>
      <c r="V10" s="111"/>
      <c r="W10" s="111"/>
    </row>
    <row r="11" ht="78" customHeight="1" outlineLevel="1" spans="1:23">
      <c r="A11" s="109" t="s">
        <v>317</v>
      </c>
      <c r="B11" s="109" t="s">
        <v>322</v>
      </c>
      <c r="C11" s="109" t="s">
        <v>321</v>
      </c>
      <c r="D11" s="109" t="s">
        <v>46</v>
      </c>
      <c r="E11" s="109" t="s">
        <v>118</v>
      </c>
      <c r="F11" s="109" t="s">
        <v>119</v>
      </c>
      <c r="G11" s="109" t="s">
        <v>323</v>
      </c>
      <c r="H11" s="109" t="s">
        <v>324</v>
      </c>
      <c r="I11" s="111">
        <v>822808</v>
      </c>
      <c r="J11" s="111">
        <v>822808</v>
      </c>
      <c r="K11" s="111">
        <v>822808</v>
      </c>
      <c r="L11" s="111"/>
      <c r="M11" s="111"/>
      <c r="N11" s="109"/>
      <c r="O11" s="109"/>
      <c r="P11" s="109"/>
      <c r="Q11" s="111"/>
      <c r="R11" s="111"/>
      <c r="S11" s="111"/>
      <c r="T11" s="111"/>
      <c r="U11" s="111"/>
      <c r="V11" s="111"/>
      <c r="W11" s="111"/>
    </row>
    <row r="12" ht="52.5" customHeight="1" spans="1:23">
      <c r="A12" s="109"/>
      <c r="B12" s="109"/>
      <c r="C12" s="109" t="s">
        <v>325</v>
      </c>
      <c r="D12" s="109"/>
      <c r="E12" s="109"/>
      <c r="F12" s="109"/>
      <c r="G12" s="109"/>
      <c r="H12" s="109"/>
      <c r="I12" s="111">
        <v>1006000</v>
      </c>
      <c r="J12" s="111">
        <v>1006000</v>
      </c>
      <c r="K12" s="111">
        <v>1006000</v>
      </c>
      <c r="L12" s="111"/>
      <c r="M12" s="111"/>
      <c r="N12" s="109"/>
      <c r="O12" s="109"/>
      <c r="P12" s="109"/>
      <c r="Q12" s="111"/>
      <c r="R12" s="111"/>
      <c r="S12" s="111"/>
      <c r="T12" s="111"/>
      <c r="U12" s="111"/>
      <c r="V12" s="111"/>
      <c r="W12" s="111"/>
    </row>
    <row r="13" ht="52.5" customHeight="1" outlineLevel="1" spans="1:23">
      <c r="A13" s="109" t="s">
        <v>317</v>
      </c>
      <c r="B13" s="109" t="s">
        <v>326</v>
      </c>
      <c r="C13" s="109" t="s">
        <v>325</v>
      </c>
      <c r="D13" s="109" t="s">
        <v>46</v>
      </c>
      <c r="E13" s="109" t="s">
        <v>139</v>
      </c>
      <c r="F13" s="109" t="s">
        <v>140</v>
      </c>
      <c r="G13" s="109" t="s">
        <v>304</v>
      </c>
      <c r="H13" s="109" t="s">
        <v>305</v>
      </c>
      <c r="I13" s="111">
        <v>1006000</v>
      </c>
      <c r="J13" s="111">
        <v>1006000</v>
      </c>
      <c r="K13" s="111">
        <v>1006000</v>
      </c>
      <c r="L13" s="111"/>
      <c r="M13" s="111"/>
      <c r="N13" s="109"/>
      <c r="O13" s="109"/>
      <c r="P13" s="109"/>
      <c r="Q13" s="111"/>
      <c r="R13" s="111"/>
      <c r="S13" s="111"/>
      <c r="T13" s="111"/>
      <c r="U13" s="111"/>
      <c r="V13" s="111"/>
      <c r="W13" s="111"/>
    </row>
    <row r="14" ht="52.5" customHeight="1" spans="1:23">
      <c r="A14" s="109"/>
      <c r="B14" s="109"/>
      <c r="C14" s="109" t="s">
        <v>327</v>
      </c>
      <c r="D14" s="109"/>
      <c r="E14" s="109"/>
      <c r="F14" s="109"/>
      <c r="G14" s="109"/>
      <c r="H14" s="109"/>
      <c r="I14" s="111">
        <v>1176117</v>
      </c>
      <c r="J14" s="111"/>
      <c r="K14" s="111"/>
      <c r="L14" s="111"/>
      <c r="M14" s="111"/>
      <c r="N14" s="109"/>
      <c r="O14" s="109"/>
      <c r="P14" s="109"/>
      <c r="Q14" s="111"/>
      <c r="R14" s="111">
        <v>1176117</v>
      </c>
      <c r="S14" s="111"/>
      <c r="T14" s="111"/>
      <c r="U14" s="111"/>
      <c r="V14" s="111"/>
      <c r="W14" s="111">
        <v>1176117</v>
      </c>
    </row>
    <row r="15" ht="83" customHeight="1" outlineLevel="1" spans="1:23">
      <c r="A15" s="109" t="s">
        <v>328</v>
      </c>
      <c r="B15" s="109" t="s">
        <v>329</v>
      </c>
      <c r="C15" s="109" t="s">
        <v>327</v>
      </c>
      <c r="D15" s="109" t="s">
        <v>46</v>
      </c>
      <c r="E15" s="109" t="s">
        <v>92</v>
      </c>
      <c r="F15" s="109" t="s">
        <v>93</v>
      </c>
      <c r="G15" s="109" t="s">
        <v>330</v>
      </c>
      <c r="H15" s="109" t="s">
        <v>331</v>
      </c>
      <c r="I15" s="111">
        <v>1176117</v>
      </c>
      <c r="J15" s="111"/>
      <c r="K15" s="111"/>
      <c r="L15" s="111"/>
      <c r="M15" s="111"/>
      <c r="N15" s="109"/>
      <c r="O15" s="109"/>
      <c r="P15" s="109"/>
      <c r="Q15" s="111"/>
      <c r="R15" s="111">
        <v>1176117</v>
      </c>
      <c r="S15" s="111"/>
      <c r="T15" s="111"/>
      <c r="U15" s="111"/>
      <c r="V15" s="111"/>
      <c r="W15" s="111">
        <v>1176117</v>
      </c>
    </row>
    <row r="16" ht="52.5" customHeight="1" spans="1:23">
      <c r="A16" s="109"/>
      <c r="B16" s="109"/>
      <c r="C16" s="109" t="s">
        <v>332</v>
      </c>
      <c r="D16" s="109"/>
      <c r="E16" s="109"/>
      <c r="F16" s="109"/>
      <c r="G16" s="109"/>
      <c r="H16" s="109"/>
      <c r="I16" s="111">
        <v>143000</v>
      </c>
      <c r="J16" s="111"/>
      <c r="K16" s="111"/>
      <c r="L16" s="111"/>
      <c r="M16" s="111"/>
      <c r="N16" s="109"/>
      <c r="O16" s="109"/>
      <c r="P16" s="109"/>
      <c r="Q16" s="111"/>
      <c r="R16" s="111">
        <v>143000</v>
      </c>
      <c r="S16" s="111"/>
      <c r="T16" s="111"/>
      <c r="U16" s="111"/>
      <c r="V16" s="111"/>
      <c r="W16" s="111">
        <v>143000</v>
      </c>
    </row>
    <row r="17" ht="81" customHeight="1" outlineLevel="1" spans="1:23">
      <c r="A17" s="109" t="s">
        <v>333</v>
      </c>
      <c r="B17" s="109" t="s">
        <v>334</v>
      </c>
      <c r="C17" s="109" t="s">
        <v>332</v>
      </c>
      <c r="D17" s="109" t="s">
        <v>46</v>
      </c>
      <c r="E17" s="109" t="s">
        <v>92</v>
      </c>
      <c r="F17" s="109" t="s">
        <v>93</v>
      </c>
      <c r="G17" s="109" t="s">
        <v>270</v>
      </c>
      <c r="H17" s="109" t="s">
        <v>271</v>
      </c>
      <c r="I17" s="111">
        <v>52000</v>
      </c>
      <c r="J17" s="111"/>
      <c r="K17" s="111"/>
      <c r="L17" s="111"/>
      <c r="M17" s="111"/>
      <c r="N17" s="109"/>
      <c r="O17" s="109"/>
      <c r="P17" s="109"/>
      <c r="Q17" s="111"/>
      <c r="R17" s="111">
        <v>52000</v>
      </c>
      <c r="S17" s="111"/>
      <c r="T17" s="111"/>
      <c r="U17" s="111"/>
      <c r="V17" s="111"/>
      <c r="W17" s="111">
        <v>52000</v>
      </c>
    </row>
    <row r="18" ht="76" customHeight="1" outlineLevel="1" spans="1:23">
      <c r="A18" s="109" t="s">
        <v>333</v>
      </c>
      <c r="B18" s="109" t="s">
        <v>334</v>
      </c>
      <c r="C18" s="109" t="s">
        <v>332</v>
      </c>
      <c r="D18" s="109" t="s">
        <v>46</v>
      </c>
      <c r="E18" s="109" t="s">
        <v>92</v>
      </c>
      <c r="F18" s="109" t="s">
        <v>93</v>
      </c>
      <c r="G18" s="109" t="s">
        <v>335</v>
      </c>
      <c r="H18" s="109" t="s">
        <v>336</v>
      </c>
      <c r="I18" s="111">
        <v>6000</v>
      </c>
      <c r="J18" s="111"/>
      <c r="K18" s="111"/>
      <c r="L18" s="111"/>
      <c r="M18" s="111"/>
      <c r="N18" s="109"/>
      <c r="O18" s="109"/>
      <c r="P18" s="109"/>
      <c r="Q18" s="111"/>
      <c r="R18" s="111">
        <v>6000</v>
      </c>
      <c r="S18" s="111"/>
      <c r="T18" s="111"/>
      <c r="U18" s="111"/>
      <c r="V18" s="111"/>
      <c r="W18" s="111">
        <v>6000</v>
      </c>
    </row>
    <row r="19" ht="76" customHeight="1" outlineLevel="1" spans="1:23">
      <c r="A19" s="109" t="s">
        <v>333</v>
      </c>
      <c r="B19" s="109" t="s">
        <v>334</v>
      </c>
      <c r="C19" s="109" t="s">
        <v>332</v>
      </c>
      <c r="D19" s="109" t="s">
        <v>46</v>
      </c>
      <c r="E19" s="109" t="s">
        <v>92</v>
      </c>
      <c r="F19" s="109" t="s">
        <v>93</v>
      </c>
      <c r="G19" s="109" t="s">
        <v>280</v>
      </c>
      <c r="H19" s="109" t="s">
        <v>281</v>
      </c>
      <c r="I19" s="111">
        <v>71000</v>
      </c>
      <c r="J19" s="111"/>
      <c r="K19" s="111"/>
      <c r="L19" s="111"/>
      <c r="M19" s="111"/>
      <c r="N19" s="109"/>
      <c r="O19" s="109"/>
      <c r="P19" s="109"/>
      <c r="Q19" s="111"/>
      <c r="R19" s="111">
        <v>71000</v>
      </c>
      <c r="S19" s="111"/>
      <c r="T19" s="111"/>
      <c r="U19" s="111"/>
      <c r="V19" s="111"/>
      <c r="W19" s="111">
        <v>71000</v>
      </c>
    </row>
    <row r="20" ht="80" customHeight="1" outlineLevel="1" spans="1:23">
      <c r="A20" s="109" t="s">
        <v>333</v>
      </c>
      <c r="B20" s="109" t="s">
        <v>334</v>
      </c>
      <c r="C20" s="109" t="s">
        <v>332</v>
      </c>
      <c r="D20" s="109" t="s">
        <v>46</v>
      </c>
      <c r="E20" s="109" t="s">
        <v>92</v>
      </c>
      <c r="F20" s="109" t="s">
        <v>93</v>
      </c>
      <c r="G20" s="109" t="s">
        <v>337</v>
      </c>
      <c r="H20" s="109" t="s">
        <v>338</v>
      </c>
      <c r="I20" s="111">
        <v>14000</v>
      </c>
      <c r="J20" s="111"/>
      <c r="K20" s="111"/>
      <c r="L20" s="111"/>
      <c r="M20" s="111"/>
      <c r="N20" s="109"/>
      <c r="O20" s="109"/>
      <c r="P20" s="109"/>
      <c r="Q20" s="111"/>
      <c r="R20" s="111">
        <v>14000</v>
      </c>
      <c r="S20" s="111"/>
      <c r="T20" s="111"/>
      <c r="U20" s="111"/>
      <c r="V20" s="111"/>
      <c r="W20" s="111">
        <v>14000</v>
      </c>
    </row>
    <row r="21" ht="69" customHeight="1" spans="1:23">
      <c r="A21" s="109"/>
      <c r="B21" s="109"/>
      <c r="C21" s="109" t="s">
        <v>339</v>
      </c>
      <c r="D21" s="109"/>
      <c r="E21" s="109"/>
      <c r="F21" s="109"/>
      <c r="G21" s="109"/>
      <c r="H21" s="109"/>
      <c r="I21" s="111">
        <v>85000000</v>
      </c>
      <c r="J21" s="111">
        <v>85000000</v>
      </c>
      <c r="K21" s="111">
        <v>85000000</v>
      </c>
      <c r="L21" s="111"/>
      <c r="M21" s="111"/>
      <c r="N21" s="109"/>
      <c r="O21" s="109"/>
      <c r="P21" s="109"/>
      <c r="Q21" s="111"/>
      <c r="R21" s="111"/>
      <c r="S21" s="111"/>
      <c r="T21" s="111"/>
      <c r="U21" s="111"/>
      <c r="V21" s="111"/>
      <c r="W21" s="111"/>
    </row>
    <row r="22" ht="73" customHeight="1" outlineLevel="1" spans="1:23">
      <c r="A22" s="109" t="s">
        <v>317</v>
      </c>
      <c r="B22" s="109" t="s">
        <v>340</v>
      </c>
      <c r="C22" s="109" t="s">
        <v>339</v>
      </c>
      <c r="D22" s="109" t="s">
        <v>46</v>
      </c>
      <c r="E22" s="109" t="s">
        <v>104</v>
      </c>
      <c r="F22" s="109" t="s">
        <v>105</v>
      </c>
      <c r="G22" s="109" t="s">
        <v>319</v>
      </c>
      <c r="H22" s="109" t="s">
        <v>320</v>
      </c>
      <c r="I22" s="111">
        <v>85000000</v>
      </c>
      <c r="J22" s="111">
        <v>85000000</v>
      </c>
      <c r="K22" s="111">
        <v>85000000</v>
      </c>
      <c r="L22" s="111"/>
      <c r="M22" s="111"/>
      <c r="N22" s="109"/>
      <c r="O22" s="109"/>
      <c r="P22" s="109"/>
      <c r="Q22" s="111"/>
      <c r="R22" s="111"/>
      <c r="S22" s="111"/>
      <c r="T22" s="111"/>
      <c r="U22" s="111"/>
      <c r="V22" s="111"/>
      <c r="W22" s="111"/>
    </row>
    <row r="23" ht="52.5" customHeight="1" spans="1:23">
      <c r="A23" s="109"/>
      <c r="B23" s="109"/>
      <c r="C23" s="109" t="s">
        <v>341</v>
      </c>
      <c r="D23" s="109"/>
      <c r="E23" s="109"/>
      <c r="F23" s="109"/>
      <c r="G23" s="109"/>
      <c r="H23" s="109"/>
      <c r="I23" s="111">
        <v>1300000</v>
      </c>
      <c r="J23" s="111">
        <v>1300000</v>
      </c>
      <c r="K23" s="111">
        <v>1300000</v>
      </c>
      <c r="L23" s="111"/>
      <c r="M23" s="111"/>
      <c r="N23" s="109"/>
      <c r="O23" s="109"/>
      <c r="P23" s="109"/>
      <c r="Q23" s="111"/>
      <c r="R23" s="111"/>
      <c r="S23" s="111"/>
      <c r="T23" s="111"/>
      <c r="U23" s="111"/>
      <c r="V23" s="111"/>
      <c r="W23" s="111"/>
    </row>
    <row r="24" ht="70" customHeight="1" outlineLevel="1" spans="1:23">
      <c r="A24" s="109" t="s">
        <v>328</v>
      </c>
      <c r="B24" s="109" t="s">
        <v>342</v>
      </c>
      <c r="C24" s="109" t="s">
        <v>341</v>
      </c>
      <c r="D24" s="109" t="s">
        <v>46</v>
      </c>
      <c r="E24" s="109" t="s">
        <v>92</v>
      </c>
      <c r="F24" s="109" t="s">
        <v>93</v>
      </c>
      <c r="G24" s="109" t="s">
        <v>270</v>
      </c>
      <c r="H24" s="109" t="s">
        <v>271</v>
      </c>
      <c r="I24" s="111">
        <v>50000</v>
      </c>
      <c r="J24" s="111">
        <v>50000</v>
      </c>
      <c r="K24" s="111">
        <v>50000</v>
      </c>
      <c r="L24" s="111"/>
      <c r="M24" s="111"/>
      <c r="N24" s="109"/>
      <c r="O24" s="109"/>
      <c r="P24" s="109"/>
      <c r="Q24" s="111"/>
      <c r="R24" s="111"/>
      <c r="S24" s="111"/>
      <c r="T24" s="111"/>
      <c r="U24" s="111"/>
      <c r="V24" s="111"/>
      <c r="W24" s="111"/>
    </row>
    <row r="25" ht="75" customHeight="1" outlineLevel="1" spans="1:23">
      <c r="A25" s="109" t="s">
        <v>328</v>
      </c>
      <c r="B25" s="109" t="s">
        <v>342</v>
      </c>
      <c r="C25" s="109" t="s">
        <v>341</v>
      </c>
      <c r="D25" s="109" t="s">
        <v>46</v>
      </c>
      <c r="E25" s="109" t="s">
        <v>92</v>
      </c>
      <c r="F25" s="109" t="s">
        <v>93</v>
      </c>
      <c r="G25" s="109" t="s">
        <v>278</v>
      </c>
      <c r="H25" s="109" t="s">
        <v>279</v>
      </c>
      <c r="I25" s="111">
        <v>6000</v>
      </c>
      <c r="J25" s="111">
        <v>6000</v>
      </c>
      <c r="K25" s="111">
        <v>6000</v>
      </c>
      <c r="L25" s="111"/>
      <c r="M25" s="111"/>
      <c r="N25" s="109"/>
      <c r="O25" s="109"/>
      <c r="P25" s="109"/>
      <c r="Q25" s="111"/>
      <c r="R25" s="111"/>
      <c r="S25" s="111"/>
      <c r="T25" s="111"/>
      <c r="U25" s="111"/>
      <c r="V25" s="111"/>
      <c r="W25" s="111"/>
    </row>
    <row r="26" ht="76" customHeight="1" outlineLevel="1" spans="1:23">
      <c r="A26" s="109" t="s">
        <v>328</v>
      </c>
      <c r="B26" s="109" t="s">
        <v>342</v>
      </c>
      <c r="C26" s="109" t="s">
        <v>341</v>
      </c>
      <c r="D26" s="109" t="s">
        <v>46</v>
      </c>
      <c r="E26" s="109" t="s">
        <v>92</v>
      </c>
      <c r="F26" s="109" t="s">
        <v>93</v>
      </c>
      <c r="G26" s="109" t="s">
        <v>335</v>
      </c>
      <c r="H26" s="109" t="s">
        <v>336</v>
      </c>
      <c r="I26" s="111">
        <v>30000</v>
      </c>
      <c r="J26" s="111">
        <v>30000</v>
      </c>
      <c r="K26" s="111">
        <v>30000</v>
      </c>
      <c r="L26" s="111"/>
      <c r="M26" s="111"/>
      <c r="N26" s="109"/>
      <c r="O26" s="109"/>
      <c r="P26" s="109"/>
      <c r="Q26" s="111"/>
      <c r="R26" s="111"/>
      <c r="S26" s="111"/>
      <c r="T26" s="111"/>
      <c r="U26" s="111"/>
      <c r="V26" s="111"/>
      <c r="W26" s="111"/>
    </row>
    <row r="27" ht="77" customHeight="1" outlineLevel="1" spans="1:23">
      <c r="A27" s="109" t="s">
        <v>328</v>
      </c>
      <c r="B27" s="109" t="s">
        <v>342</v>
      </c>
      <c r="C27" s="109" t="s">
        <v>341</v>
      </c>
      <c r="D27" s="109" t="s">
        <v>46</v>
      </c>
      <c r="E27" s="109" t="s">
        <v>92</v>
      </c>
      <c r="F27" s="109" t="s">
        <v>93</v>
      </c>
      <c r="G27" s="109" t="s">
        <v>280</v>
      </c>
      <c r="H27" s="109" t="s">
        <v>281</v>
      </c>
      <c r="I27" s="111">
        <v>1114000</v>
      </c>
      <c r="J27" s="111">
        <v>1114000</v>
      </c>
      <c r="K27" s="111">
        <v>1114000</v>
      </c>
      <c r="L27" s="111"/>
      <c r="M27" s="111"/>
      <c r="N27" s="109"/>
      <c r="O27" s="109"/>
      <c r="P27" s="109"/>
      <c r="Q27" s="111"/>
      <c r="R27" s="111"/>
      <c r="S27" s="111"/>
      <c r="T27" s="111"/>
      <c r="U27" s="111"/>
      <c r="V27" s="111"/>
      <c r="W27" s="111"/>
    </row>
    <row r="28" ht="85" customHeight="1" outlineLevel="1" spans="1:23">
      <c r="A28" s="109" t="s">
        <v>328</v>
      </c>
      <c r="B28" s="109" t="s">
        <v>342</v>
      </c>
      <c r="C28" s="109" t="s">
        <v>341</v>
      </c>
      <c r="D28" s="109" t="s">
        <v>46</v>
      </c>
      <c r="E28" s="109" t="s">
        <v>92</v>
      </c>
      <c r="F28" s="109" t="s">
        <v>93</v>
      </c>
      <c r="G28" s="109" t="s">
        <v>337</v>
      </c>
      <c r="H28" s="109" t="s">
        <v>338</v>
      </c>
      <c r="I28" s="111">
        <v>100000</v>
      </c>
      <c r="J28" s="111">
        <v>100000</v>
      </c>
      <c r="K28" s="111">
        <v>100000</v>
      </c>
      <c r="L28" s="111"/>
      <c r="M28" s="111"/>
      <c r="N28" s="109"/>
      <c r="O28" s="109"/>
      <c r="P28" s="109"/>
      <c r="Q28" s="111"/>
      <c r="R28" s="111"/>
      <c r="S28" s="111"/>
      <c r="T28" s="111"/>
      <c r="U28" s="111"/>
      <c r="V28" s="111"/>
      <c r="W28" s="111"/>
    </row>
    <row r="29" ht="66" customHeight="1" spans="1:23">
      <c r="A29" s="109"/>
      <c r="B29" s="109"/>
      <c r="C29" s="109" t="s">
        <v>343</v>
      </c>
      <c r="D29" s="109"/>
      <c r="E29" s="109"/>
      <c r="F29" s="109"/>
      <c r="G29" s="109"/>
      <c r="H29" s="109"/>
      <c r="I29" s="111">
        <v>5000000</v>
      </c>
      <c r="J29" s="111">
        <v>5000000</v>
      </c>
      <c r="K29" s="111">
        <v>5000000</v>
      </c>
      <c r="L29" s="111"/>
      <c r="M29" s="111"/>
      <c r="N29" s="109"/>
      <c r="O29" s="109"/>
      <c r="P29" s="109"/>
      <c r="Q29" s="111"/>
      <c r="R29" s="111"/>
      <c r="S29" s="111"/>
      <c r="T29" s="111"/>
      <c r="U29" s="111"/>
      <c r="V29" s="111"/>
      <c r="W29" s="111"/>
    </row>
    <row r="30" ht="72" customHeight="1" outlineLevel="1" spans="1:23">
      <c r="A30" s="109" t="s">
        <v>328</v>
      </c>
      <c r="B30" s="109" t="s">
        <v>344</v>
      </c>
      <c r="C30" s="109" t="s">
        <v>343</v>
      </c>
      <c r="D30" s="109" t="s">
        <v>46</v>
      </c>
      <c r="E30" s="109" t="s">
        <v>92</v>
      </c>
      <c r="F30" s="109" t="s">
        <v>93</v>
      </c>
      <c r="G30" s="109" t="s">
        <v>345</v>
      </c>
      <c r="H30" s="109" t="s">
        <v>346</v>
      </c>
      <c r="I30" s="111">
        <v>5000000</v>
      </c>
      <c r="J30" s="111">
        <v>5000000</v>
      </c>
      <c r="K30" s="111">
        <v>5000000</v>
      </c>
      <c r="L30" s="111"/>
      <c r="M30" s="111"/>
      <c r="N30" s="109"/>
      <c r="O30" s="109"/>
      <c r="P30" s="109"/>
      <c r="Q30" s="111"/>
      <c r="R30" s="111"/>
      <c r="S30" s="111"/>
      <c r="T30" s="111"/>
      <c r="U30" s="111"/>
      <c r="V30" s="111"/>
      <c r="W30" s="111"/>
    </row>
    <row r="31" ht="52.5" customHeight="1" spans="1:23">
      <c r="A31" s="109"/>
      <c r="B31" s="109"/>
      <c r="C31" s="109" t="s">
        <v>347</v>
      </c>
      <c r="D31" s="109"/>
      <c r="E31" s="109"/>
      <c r="F31" s="109"/>
      <c r="G31" s="109"/>
      <c r="H31" s="109"/>
      <c r="I31" s="111">
        <v>1000000</v>
      </c>
      <c r="J31" s="111">
        <v>1000000</v>
      </c>
      <c r="K31" s="111">
        <v>1000000</v>
      </c>
      <c r="L31" s="111"/>
      <c r="M31" s="111"/>
      <c r="N31" s="109"/>
      <c r="O31" s="109"/>
      <c r="P31" s="109"/>
      <c r="Q31" s="111"/>
      <c r="R31" s="111"/>
      <c r="S31" s="111"/>
      <c r="T31" s="111"/>
      <c r="U31" s="111"/>
      <c r="V31" s="111"/>
      <c r="W31" s="111"/>
    </row>
    <row r="32" ht="52.5" customHeight="1" outlineLevel="1" spans="1:23">
      <c r="A32" s="109" t="s">
        <v>333</v>
      </c>
      <c r="B32" s="109" t="s">
        <v>348</v>
      </c>
      <c r="C32" s="109" t="s">
        <v>347</v>
      </c>
      <c r="D32" s="109" t="s">
        <v>46</v>
      </c>
      <c r="E32" s="109" t="s">
        <v>110</v>
      </c>
      <c r="F32" s="109" t="s">
        <v>111</v>
      </c>
      <c r="G32" s="109" t="s">
        <v>280</v>
      </c>
      <c r="H32" s="109" t="s">
        <v>281</v>
      </c>
      <c r="I32" s="111">
        <v>1000000</v>
      </c>
      <c r="J32" s="111">
        <v>1000000</v>
      </c>
      <c r="K32" s="111">
        <v>1000000</v>
      </c>
      <c r="L32" s="111"/>
      <c r="M32" s="111"/>
      <c r="N32" s="109"/>
      <c r="O32" s="109"/>
      <c r="P32" s="109"/>
      <c r="Q32" s="111"/>
      <c r="R32" s="111"/>
      <c r="S32" s="111"/>
      <c r="T32" s="111"/>
      <c r="U32" s="111"/>
      <c r="V32" s="111"/>
      <c r="W32" s="111"/>
    </row>
    <row r="33" ht="52.5" customHeight="1" spans="1:23">
      <c r="A33" s="109"/>
      <c r="B33" s="109"/>
      <c r="C33" s="109" t="s">
        <v>349</v>
      </c>
      <c r="D33" s="109"/>
      <c r="E33" s="109"/>
      <c r="F33" s="109"/>
      <c r="G33" s="109"/>
      <c r="H33" s="109"/>
      <c r="I33" s="111">
        <v>300000</v>
      </c>
      <c r="J33" s="111">
        <v>300000</v>
      </c>
      <c r="K33" s="111">
        <v>300000</v>
      </c>
      <c r="L33" s="111"/>
      <c r="M33" s="111"/>
      <c r="N33" s="109"/>
      <c r="O33" s="109"/>
      <c r="P33" s="109"/>
      <c r="Q33" s="111"/>
      <c r="R33" s="111"/>
      <c r="S33" s="111"/>
      <c r="T33" s="111"/>
      <c r="U33" s="111"/>
      <c r="V33" s="111"/>
      <c r="W33" s="111"/>
    </row>
    <row r="34" ht="52.5" customHeight="1" outlineLevel="1" spans="1:23">
      <c r="A34" s="109" t="s">
        <v>328</v>
      </c>
      <c r="B34" s="109" t="s">
        <v>350</v>
      </c>
      <c r="C34" s="109" t="s">
        <v>349</v>
      </c>
      <c r="D34" s="109" t="s">
        <v>46</v>
      </c>
      <c r="E34" s="109" t="s">
        <v>78</v>
      </c>
      <c r="F34" s="109" t="s">
        <v>79</v>
      </c>
      <c r="G34" s="109" t="s">
        <v>270</v>
      </c>
      <c r="H34" s="109" t="s">
        <v>271</v>
      </c>
      <c r="I34" s="111">
        <v>29000</v>
      </c>
      <c r="J34" s="111">
        <v>29000</v>
      </c>
      <c r="K34" s="111">
        <v>29000</v>
      </c>
      <c r="L34" s="111"/>
      <c r="M34" s="111"/>
      <c r="N34" s="109"/>
      <c r="O34" s="109"/>
      <c r="P34" s="109"/>
      <c r="Q34" s="111"/>
      <c r="R34" s="111"/>
      <c r="S34" s="111"/>
      <c r="T34" s="111"/>
      <c r="U34" s="111"/>
      <c r="V34" s="111"/>
      <c r="W34" s="111"/>
    </row>
    <row r="35" ht="52.5" customHeight="1" outlineLevel="1" spans="1:23">
      <c r="A35" s="109" t="s">
        <v>328</v>
      </c>
      <c r="B35" s="109" t="s">
        <v>350</v>
      </c>
      <c r="C35" s="109" t="s">
        <v>349</v>
      </c>
      <c r="D35" s="109" t="s">
        <v>46</v>
      </c>
      <c r="E35" s="109" t="s">
        <v>78</v>
      </c>
      <c r="F35" s="109" t="s">
        <v>79</v>
      </c>
      <c r="G35" s="109" t="s">
        <v>351</v>
      </c>
      <c r="H35" s="109" t="s">
        <v>194</v>
      </c>
      <c r="I35" s="111">
        <v>17000</v>
      </c>
      <c r="J35" s="111">
        <v>17000</v>
      </c>
      <c r="K35" s="111">
        <v>17000</v>
      </c>
      <c r="L35" s="111"/>
      <c r="M35" s="111"/>
      <c r="N35" s="109"/>
      <c r="O35" s="109"/>
      <c r="P35" s="109"/>
      <c r="Q35" s="111"/>
      <c r="R35" s="111"/>
      <c r="S35" s="111"/>
      <c r="T35" s="111"/>
      <c r="U35" s="111"/>
      <c r="V35" s="111"/>
      <c r="W35" s="111"/>
    </row>
    <row r="36" ht="52.5" customHeight="1" outlineLevel="1" spans="1:23">
      <c r="A36" s="109" t="s">
        <v>328</v>
      </c>
      <c r="B36" s="109" t="s">
        <v>350</v>
      </c>
      <c r="C36" s="109" t="s">
        <v>349</v>
      </c>
      <c r="D36" s="109" t="s">
        <v>46</v>
      </c>
      <c r="E36" s="109" t="s">
        <v>78</v>
      </c>
      <c r="F36" s="109" t="s">
        <v>79</v>
      </c>
      <c r="G36" s="109" t="s">
        <v>280</v>
      </c>
      <c r="H36" s="109" t="s">
        <v>281</v>
      </c>
      <c r="I36" s="111">
        <v>200000</v>
      </c>
      <c r="J36" s="111">
        <v>200000</v>
      </c>
      <c r="K36" s="111">
        <v>200000</v>
      </c>
      <c r="L36" s="111"/>
      <c r="M36" s="111"/>
      <c r="N36" s="109"/>
      <c r="O36" s="109"/>
      <c r="P36" s="109"/>
      <c r="Q36" s="111"/>
      <c r="R36" s="111"/>
      <c r="S36" s="111"/>
      <c r="T36" s="111"/>
      <c r="U36" s="111"/>
      <c r="V36" s="111"/>
      <c r="W36" s="111"/>
    </row>
    <row r="37" ht="52.5" customHeight="1" outlineLevel="1" spans="1:23">
      <c r="A37" s="109" t="s">
        <v>328</v>
      </c>
      <c r="B37" s="109" t="s">
        <v>350</v>
      </c>
      <c r="C37" s="109" t="s">
        <v>349</v>
      </c>
      <c r="D37" s="109" t="s">
        <v>46</v>
      </c>
      <c r="E37" s="109" t="s">
        <v>78</v>
      </c>
      <c r="F37" s="109" t="s">
        <v>79</v>
      </c>
      <c r="G37" s="109" t="s">
        <v>294</v>
      </c>
      <c r="H37" s="109" t="s">
        <v>295</v>
      </c>
      <c r="I37" s="111">
        <v>24000</v>
      </c>
      <c r="J37" s="111">
        <v>24000</v>
      </c>
      <c r="K37" s="111">
        <v>24000</v>
      </c>
      <c r="L37" s="111"/>
      <c r="M37" s="111"/>
      <c r="N37" s="109"/>
      <c r="O37" s="109"/>
      <c r="P37" s="109"/>
      <c r="Q37" s="111"/>
      <c r="R37" s="111"/>
      <c r="S37" s="111"/>
      <c r="T37" s="111"/>
      <c r="U37" s="111"/>
      <c r="V37" s="111"/>
      <c r="W37" s="111"/>
    </row>
    <row r="38" ht="52.5" customHeight="1" outlineLevel="1" spans="1:23">
      <c r="A38" s="109" t="s">
        <v>328</v>
      </c>
      <c r="B38" s="109" t="s">
        <v>350</v>
      </c>
      <c r="C38" s="109" t="s">
        <v>349</v>
      </c>
      <c r="D38" s="109" t="s">
        <v>46</v>
      </c>
      <c r="E38" s="109" t="s">
        <v>78</v>
      </c>
      <c r="F38" s="109" t="s">
        <v>79</v>
      </c>
      <c r="G38" s="109" t="s">
        <v>337</v>
      </c>
      <c r="H38" s="109" t="s">
        <v>338</v>
      </c>
      <c r="I38" s="111">
        <v>30000</v>
      </c>
      <c r="J38" s="111">
        <v>30000</v>
      </c>
      <c r="K38" s="111">
        <v>30000</v>
      </c>
      <c r="L38" s="111"/>
      <c r="M38" s="111"/>
      <c r="N38" s="109"/>
      <c r="O38" s="109"/>
      <c r="P38" s="109"/>
      <c r="Q38" s="111"/>
      <c r="R38" s="111"/>
      <c r="S38" s="111"/>
      <c r="T38" s="111"/>
      <c r="U38" s="111"/>
      <c r="V38" s="111"/>
      <c r="W38" s="111"/>
    </row>
    <row r="39" ht="58" customHeight="1" spans="1:23">
      <c r="A39" s="109"/>
      <c r="B39" s="109"/>
      <c r="C39" s="109" t="s">
        <v>352</v>
      </c>
      <c r="D39" s="109"/>
      <c r="E39" s="109"/>
      <c r="F39" s="109"/>
      <c r="G39" s="109"/>
      <c r="H39" s="109"/>
      <c r="I39" s="111">
        <v>846800</v>
      </c>
      <c r="J39" s="111">
        <v>846800</v>
      </c>
      <c r="K39" s="111">
        <v>846800</v>
      </c>
      <c r="L39" s="111"/>
      <c r="M39" s="111"/>
      <c r="N39" s="109"/>
      <c r="O39" s="109"/>
      <c r="P39" s="109"/>
      <c r="Q39" s="111"/>
      <c r="R39" s="111"/>
      <c r="S39" s="111"/>
      <c r="T39" s="111"/>
      <c r="U39" s="111"/>
      <c r="V39" s="111"/>
      <c r="W39" s="111"/>
    </row>
    <row r="40" ht="52.5" customHeight="1" outlineLevel="1" spans="1:23">
      <c r="A40" s="109" t="s">
        <v>328</v>
      </c>
      <c r="B40" s="109" t="s">
        <v>353</v>
      </c>
      <c r="C40" s="109" t="s">
        <v>352</v>
      </c>
      <c r="D40" s="109" t="s">
        <v>46</v>
      </c>
      <c r="E40" s="109" t="s">
        <v>86</v>
      </c>
      <c r="F40" s="109" t="s">
        <v>87</v>
      </c>
      <c r="G40" s="109" t="s">
        <v>270</v>
      </c>
      <c r="H40" s="109" t="s">
        <v>271</v>
      </c>
      <c r="I40" s="111">
        <v>143250</v>
      </c>
      <c r="J40" s="111">
        <v>143250</v>
      </c>
      <c r="K40" s="111">
        <v>143250</v>
      </c>
      <c r="L40" s="111"/>
      <c r="M40" s="111"/>
      <c r="N40" s="109"/>
      <c r="O40" s="109"/>
      <c r="P40" s="109"/>
      <c r="Q40" s="111"/>
      <c r="R40" s="111"/>
      <c r="S40" s="111"/>
      <c r="T40" s="111"/>
      <c r="U40" s="111"/>
      <c r="V40" s="111"/>
      <c r="W40" s="111"/>
    </row>
    <row r="41" ht="52.5" customHeight="1" outlineLevel="1" spans="1:23">
      <c r="A41" s="109" t="s">
        <v>328</v>
      </c>
      <c r="B41" s="109" t="s">
        <v>353</v>
      </c>
      <c r="C41" s="109" t="s">
        <v>352</v>
      </c>
      <c r="D41" s="109" t="s">
        <v>46</v>
      </c>
      <c r="E41" s="109" t="s">
        <v>86</v>
      </c>
      <c r="F41" s="109" t="s">
        <v>87</v>
      </c>
      <c r="G41" s="109" t="s">
        <v>278</v>
      </c>
      <c r="H41" s="109" t="s">
        <v>279</v>
      </c>
      <c r="I41" s="111">
        <v>300000</v>
      </c>
      <c r="J41" s="111">
        <v>300000</v>
      </c>
      <c r="K41" s="111">
        <v>300000</v>
      </c>
      <c r="L41" s="111"/>
      <c r="M41" s="111"/>
      <c r="N41" s="109"/>
      <c r="O41" s="109"/>
      <c r="P41" s="109"/>
      <c r="Q41" s="111"/>
      <c r="R41" s="111"/>
      <c r="S41" s="111"/>
      <c r="T41" s="111"/>
      <c r="U41" s="111"/>
      <c r="V41" s="111"/>
      <c r="W41" s="111"/>
    </row>
    <row r="42" ht="52.5" customHeight="1" outlineLevel="1" spans="1:23">
      <c r="A42" s="109" t="s">
        <v>328</v>
      </c>
      <c r="B42" s="109" t="s">
        <v>353</v>
      </c>
      <c r="C42" s="109" t="s">
        <v>352</v>
      </c>
      <c r="D42" s="109" t="s">
        <v>46</v>
      </c>
      <c r="E42" s="109" t="s">
        <v>86</v>
      </c>
      <c r="F42" s="109" t="s">
        <v>87</v>
      </c>
      <c r="G42" s="109" t="s">
        <v>354</v>
      </c>
      <c r="H42" s="109" t="s">
        <v>355</v>
      </c>
      <c r="I42" s="111">
        <v>20000</v>
      </c>
      <c r="J42" s="111">
        <v>20000</v>
      </c>
      <c r="K42" s="111">
        <v>20000</v>
      </c>
      <c r="L42" s="111"/>
      <c r="M42" s="111"/>
      <c r="N42" s="109"/>
      <c r="O42" s="109"/>
      <c r="P42" s="109"/>
      <c r="Q42" s="111"/>
      <c r="R42" s="111"/>
      <c r="S42" s="111"/>
      <c r="T42" s="111"/>
      <c r="U42" s="111"/>
      <c r="V42" s="111"/>
      <c r="W42" s="111"/>
    </row>
    <row r="43" ht="52.5" customHeight="1" outlineLevel="1" spans="1:23">
      <c r="A43" s="109" t="s">
        <v>328</v>
      </c>
      <c r="B43" s="109" t="s">
        <v>353</v>
      </c>
      <c r="C43" s="109" t="s">
        <v>352</v>
      </c>
      <c r="D43" s="109" t="s">
        <v>46</v>
      </c>
      <c r="E43" s="109" t="s">
        <v>86</v>
      </c>
      <c r="F43" s="109" t="s">
        <v>87</v>
      </c>
      <c r="G43" s="109" t="s">
        <v>356</v>
      </c>
      <c r="H43" s="109" t="s">
        <v>357</v>
      </c>
      <c r="I43" s="111">
        <v>30000</v>
      </c>
      <c r="J43" s="111">
        <v>30000</v>
      </c>
      <c r="K43" s="111">
        <v>30000</v>
      </c>
      <c r="L43" s="111"/>
      <c r="M43" s="111"/>
      <c r="N43" s="109"/>
      <c r="O43" s="109"/>
      <c r="P43" s="109"/>
      <c r="Q43" s="111"/>
      <c r="R43" s="111"/>
      <c r="S43" s="111"/>
      <c r="T43" s="111"/>
      <c r="U43" s="111"/>
      <c r="V43" s="111"/>
      <c r="W43" s="111"/>
    </row>
    <row r="44" ht="52.5" customHeight="1" outlineLevel="1" spans="1:23">
      <c r="A44" s="109" t="s">
        <v>328</v>
      </c>
      <c r="B44" s="109" t="s">
        <v>353</v>
      </c>
      <c r="C44" s="109" t="s">
        <v>352</v>
      </c>
      <c r="D44" s="109" t="s">
        <v>46</v>
      </c>
      <c r="E44" s="109" t="s">
        <v>86</v>
      </c>
      <c r="F44" s="109" t="s">
        <v>87</v>
      </c>
      <c r="G44" s="109" t="s">
        <v>358</v>
      </c>
      <c r="H44" s="109" t="s">
        <v>359</v>
      </c>
      <c r="I44" s="111">
        <v>5000</v>
      </c>
      <c r="J44" s="111">
        <v>5000</v>
      </c>
      <c r="K44" s="111">
        <v>5000</v>
      </c>
      <c r="L44" s="111"/>
      <c r="M44" s="111"/>
      <c r="N44" s="109"/>
      <c r="O44" s="109"/>
      <c r="P44" s="109"/>
      <c r="Q44" s="111"/>
      <c r="R44" s="111"/>
      <c r="S44" s="111"/>
      <c r="T44" s="111"/>
      <c r="U44" s="111"/>
      <c r="V44" s="111"/>
      <c r="W44" s="111"/>
    </row>
    <row r="45" ht="52.5" customHeight="1" outlineLevel="1" spans="1:23">
      <c r="A45" s="109" t="s">
        <v>328</v>
      </c>
      <c r="B45" s="109" t="s">
        <v>353</v>
      </c>
      <c r="C45" s="109" t="s">
        <v>352</v>
      </c>
      <c r="D45" s="109" t="s">
        <v>46</v>
      </c>
      <c r="E45" s="109" t="s">
        <v>86</v>
      </c>
      <c r="F45" s="109" t="s">
        <v>87</v>
      </c>
      <c r="G45" s="109" t="s">
        <v>330</v>
      </c>
      <c r="H45" s="109" t="s">
        <v>331</v>
      </c>
      <c r="I45" s="111">
        <v>25000</v>
      </c>
      <c r="J45" s="111">
        <v>25000</v>
      </c>
      <c r="K45" s="111">
        <v>25000</v>
      </c>
      <c r="L45" s="111"/>
      <c r="M45" s="111"/>
      <c r="N45" s="109"/>
      <c r="O45" s="109"/>
      <c r="P45" s="109"/>
      <c r="Q45" s="111"/>
      <c r="R45" s="111"/>
      <c r="S45" s="111"/>
      <c r="T45" s="111"/>
      <c r="U45" s="111"/>
      <c r="V45" s="111"/>
      <c r="W45" s="111"/>
    </row>
    <row r="46" ht="52.5" customHeight="1" outlineLevel="1" spans="1:23">
      <c r="A46" s="109" t="s">
        <v>328</v>
      </c>
      <c r="B46" s="109" t="s">
        <v>353</v>
      </c>
      <c r="C46" s="109" t="s">
        <v>352</v>
      </c>
      <c r="D46" s="109" t="s">
        <v>46</v>
      </c>
      <c r="E46" s="109" t="s">
        <v>86</v>
      </c>
      <c r="F46" s="109" t="s">
        <v>87</v>
      </c>
      <c r="G46" s="109" t="s">
        <v>351</v>
      </c>
      <c r="H46" s="109" t="s">
        <v>194</v>
      </c>
      <c r="I46" s="111">
        <v>30000</v>
      </c>
      <c r="J46" s="111">
        <v>30000</v>
      </c>
      <c r="K46" s="111">
        <v>30000</v>
      </c>
      <c r="L46" s="111"/>
      <c r="M46" s="111"/>
      <c r="N46" s="109"/>
      <c r="O46" s="109"/>
      <c r="P46" s="109"/>
      <c r="Q46" s="111"/>
      <c r="R46" s="111"/>
      <c r="S46" s="111"/>
      <c r="T46" s="111"/>
      <c r="U46" s="111"/>
      <c r="V46" s="111"/>
      <c r="W46" s="111"/>
    </row>
    <row r="47" ht="52.5" customHeight="1" outlineLevel="1" spans="1:23">
      <c r="A47" s="109" t="s">
        <v>328</v>
      </c>
      <c r="B47" s="109" t="s">
        <v>353</v>
      </c>
      <c r="C47" s="109" t="s">
        <v>352</v>
      </c>
      <c r="D47" s="109" t="s">
        <v>46</v>
      </c>
      <c r="E47" s="109" t="s">
        <v>86</v>
      </c>
      <c r="F47" s="109" t="s">
        <v>87</v>
      </c>
      <c r="G47" s="109" t="s">
        <v>280</v>
      </c>
      <c r="H47" s="109" t="s">
        <v>281</v>
      </c>
      <c r="I47" s="111">
        <v>26000</v>
      </c>
      <c r="J47" s="111">
        <v>26000</v>
      </c>
      <c r="K47" s="111">
        <v>26000</v>
      </c>
      <c r="L47" s="111"/>
      <c r="M47" s="111"/>
      <c r="N47" s="109"/>
      <c r="O47" s="109"/>
      <c r="P47" s="109"/>
      <c r="Q47" s="111"/>
      <c r="R47" s="111"/>
      <c r="S47" s="111"/>
      <c r="T47" s="111"/>
      <c r="U47" s="111"/>
      <c r="V47" s="111"/>
      <c r="W47" s="111"/>
    </row>
    <row r="48" ht="52.5" customHeight="1" outlineLevel="1" spans="1:23">
      <c r="A48" s="109" t="s">
        <v>328</v>
      </c>
      <c r="B48" s="109" t="s">
        <v>353</v>
      </c>
      <c r="C48" s="109" t="s">
        <v>352</v>
      </c>
      <c r="D48" s="109" t="s">
        <v>46</v>
      </c>
      <c r="E48" s="109" t="s">
        <v>86</v>
      </c>
      <c r="F48" s="109" t="s">
        <v>87</v>
      </c>
      <c r="G48" s="109" t="s">
        <v>360</v>
      </c>
      <c r="H48" s="109" t="s">
        <v>361</v>
      </c>
      <c r="I48" s="111">
        <v>140150</v>
      </c>
      <c r="J48" s="111">
        <v>140150</v>
      </c>
      <c r="K48" s="111">
        <v>140150</v>
      </c>
      <c r="L48" s="111"/>
      <c r="M48" s="111"/>
      <c r="N48" s="109"/>
      <c r="O48" s="109"/>
      <c r="P48" s="109"/>
      <c r="Q48" s="111"/>
      <c r="R48" s="111"/>
      <c r="S48" s="111"/>
      <c r="T48" s="111"/>
      <c r="U48" s="111"/>
      <c r="V48" s="111"/>
      <c r="W48" s="111"/>
    </row>
    <row r="49" ht="52.5" customHeight="1" outlineLevel="1" spans="1:23">
      <c r="A49" s="109" t="s">
        <v>328</v>
      </c>
      <c r="B49" s="109" t="s">
        <v>353</v>
      </c>
      <c r="C49" s="109" t="s">
        <v>352</v>
      </c>
      <c r="D49" s="109" t="s">
        <v>46</v>
      </c>
      <c r="E49" s="109" t="s">
        <v>86</v>
      </c>
      <c r="F49" s="109" t="s">
        <v>87</v>
      </c>
      <c r="G49" s="109" t="s">
        <v>362</v>
      </c>
      <c r="H49" s="109" t="s">
        <v>363</v>
      </c>
      <c r="I49" s="111">
        <v>77400</v>
      </c>
      <c r="J49" s="111">
        <v>77400</v>
      </c>
      <c r="K49" s="111">
        <v>77400</v>
      </c>
      <c r="L49" s="111"/>
      <c r="M49" s="111"/>
      <c r="N49" s="109"/>
      <c r="O49" s="109"/>
      <c r="P49" s="109"/>
      <c r="Q49" s="111"/>
      <c r="R49" s="111"/>
      <c r="S49" s="111"/>
      <c r="T49" s="111"/>
      <c r="U49" s="111"/>
      <c r="V49" s="111"/>
      <c r="W49" s="111"/>
    </row>
    <row r="50" ht="52.5" customHeight="1" outlineLevel="1" spans="1:23">
      <c r="A50" s="109" t="s">
        <v>328</v>
      </c>
      <c r="B50" s="109" t="s">
        <v>353</v>
      </c>
      <c r="C50" s="109" t="s">
        <v>352</v>
      </c>
      <c r="D50" s="109" t="s">
        <v>46</v>
      </c>
      <c r="E50" s="109" t="s">
        <v>86</v>
      </c>
      <c r="F50" s="109" t="s">
        <v>87</v>
      </c>
      <c r="G50" s="109" t="s">
        <v>294</v>
      </c>
      <c r="H50" s="109" t="s">
        <v>295</v>
      </c>
      <c r="I50" s="111">
        <v>30000</v>
      </c>
      <c r="J50" s="111">
        <v>30000</v>
      </c>
      <c r="K50" s="111">
        <v>30000</v>
      </c>
      <c r="L50" s="111"/>
      <c r="M50" s="111"/>
      <c r="N50" s="109"/>
      <c r="O50" s="109"/>
      <c r="P50" s="109"/>
      <c r="Q50" s="111"/>
      <c r="R50" s="111"/>
      <c r="S50" s="111"/>
      <c r="T50" s="111"/>
      <c r="U50" s="111"/>
      <c r="V50" s="111"/>
      <c r="W50" s="111"/>
    </row>
    <row r="51" ht="52.5" customHeight="1" outlineLevel="1" spans="1:23">
      <c r="A51" s="109" t="s">
        <v>328</v>
      </c>
      <c r="B51" s="109" t="s">
        <v>353</v>
      </c>
      <c r="C51" s="109" t="s">
        <v>352</v>
      </c>
      <c r="D51" s="109" t="s">
        <v>46</v>
      </c>
      <c r="E51" s="109" t="s">
        <v>86</v>
      </c>
      <c r="F51" s="109" t="s">
        <v>87</v>
      </c>
      <c r="G51" s="109" t="s">
        <v>337</v>
      </c>
      <c r="H51" s="109" t="s">
        <v>338</v>
      </c>
      <c r="I51" s="111">
        <v>20000</v>
      </c>
      <c r="J51" s="111">
        <v>20000</v>
      </c>
      <c r="K51" s="111">
        <v>20000</v>
      </c>
      <c r="L51" s="111"/>
      <c r="M51" s="111"/>
      <c r="N51" s="109"/>
      <c r="O51" s="109"/>
      <c r="P51" s="109"/>
      <c r="Q51" s="111"/>
      <c r="R51" s="111"/>
      <c r="S51" s="111"/>
      <c r="T51" s="111"/>
      <c r="U51" s="111"/>
      <c r="V51" s="111"/>
      <c r="W51" s="111"/>
    </row>
    <row r="52" ht="30" customHeight="1" spans="1:23">
      <c r="A52" s="110" t="s">
        <v>30</v>
      </c>
      <c r="B52" s="110"/>
      <c r="C52" s="110"/>
      <c r="D52" s="110"/>
      <c r="E52" s="110"/>
      <c r="F52" s="110"/>
      <c r="G52" s="110"/>
      <c r="H52" s="110"/>
      <c r="I52" s="111">
        <v>98111773</v>
      </c>
      <c r="J52" s="111">
        <v>96792656</v>
      </c>
      <c r="K52" s="111">
        <v>96792656</v>
      </c>
      <c r="L52" s="111"/>
      <c r="M52" s="111"/>
      <c r="N52" s="111"/>
      <c r="O52" s="111"/>
      <c r="P52" s="111"/>
      <c r="Q52" s="111"/>
      <c r="R52" s="111">
        <v>1319117</v>
      </c>
      <c r="S52" s="111"/>
      <c r="T52" s="111"/>
      <c r="U52" s="111"/>
      <c r="V52" s="111"/>
      <c r="W52" s="111">
        <v>1319117</v>
      </c>
    </row>
  </sheetData>
  <mergeCells count="30">
    <mergeCell ref="A1:W1"/>
    <mergeCell ref="A2:W2"/>
    <mergeCell ref="A3:G3"/>
    <mergeCell ref="V3:W3"/>
    <mergeCell ref="J4:M4"/>
    <mergeCell ref="N4:P4"/>
    <mergeCell ref="R4:W4"/>
    <mergeCell ref="J5:K5"/>
    <mergeCell ref="A52:H52"/>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1388888888889" right="0.751388888888889" top="1" bottom="1" header="0.5" footer="0.5"/>
  <pageSetup paperSize="9" scale="55" orientation="landscape"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73"/>
  <sheetViews>
    <sheetView showZeros="0" topLeftCell="A31" workbookViewId="0">
      <selection activeCell="H36" sqref="H36"/>
    </sheetView>
  </sheetViews>
  <sheetFormatPr defaultColWidth="10.2818181818182" defaultRowHeight="15" customHeight="1"/>
  <cols>
    <col min="1" max="1" width="14.2818181818182" customWidth="1"/>
    <col min="2" max="2" width="26.7181818181818" customWidth="1"/>
    <col min="3" max="9" width="14.2818181818182" customWidth="1"/>
    <col min="10" max="10" width="37.1454545454545" customWidth="1"/>
  </cols>
  <sheetData>
    <row r="1" ht="18.75" customHeight="1" spans="1:10">
      <c r="A1" s="100"/>
      <c r="B1" s="100"/>
      <c r="C1" s="100"/>
      <c r="D1" s="100"/>
      <c r="E1" s="100"/>
      <c r="F1" s="100"/>
      <c r="G1" s="100"/>
      <c r="H1" s="100"/>
      <c r="I1" s="100"/>
      <c r="J1" s="104" t="s">
        <v>364</v>
      </c>
    </row>
    <row r="2" ht="34.5" customHeight="1" spans="1:10">
      <c r="A2" s="101" t="str">
        <f>"2025"&amp;"年项目支出绩效目标表"</f>
        <v>2025年项目支出绩效目标表</v>
      </c>
      <c r="B2" s="101"/>
      <c r="C2" s="101"/>
      <c r="D2" s="101"/>
      <c r="E2" s="101"/>
      <c r="F2" s="101"/>
      <c r="G2" s="101"/>
      <c r="H2" s="101"/>
      <c r="I2" s="101"/>
      <c r="J2" s="101"/>
    </row>
    <row r="3" ht="18.75" customHeight="1" spans="1:10">
      <c r="A3" s="100" t="str">
        <f>"单位名称："&amp;"德宏傣族景颇族自治州人力资源和社会保障局"</f>
        <v>单位名称：德宏傣族景颇族自治州人力资源和社会保障局</v>
      </c>
      <c r="B3" s="100"/>
      <c r="C3" s="100"/>
      <c r="D3" s="100"/>
      <c r="E3" s="100"/>
      <c r="F3" s="100"/>
      <c r="G3" s="100"/>
      <c r="H3" s="100"/>
      <c r="I3" s="100"/>
      <c r="J3" s="100"/>
    </row>
    <row r="4" ht="22.5" customHeight="1" spans="1:10">
      <c r="A4" s="102" t="s">
        <v>365</v>
      </c>
      <c r="B4" s="102" t="s">
        <v>366</v>
      </c>
      <c r="C4" s="102" t="s">
        <v>367</v>
      </c>
      <c r="D4" s="102" t="s">
        <v>368</v>
      </c>
      <c r="E4" s="102" t="s">
        <v>369</v>
      </c>
      <c r="F4" s="102" t="s">
        <v>370</v>
      </c>
      <c r="G4" s="102" t="s">
        <v>371</v>
      </c>
      <c r="H4" s="102" t="s">
        <v>372</v>
      </c>
      <c r="I4" s="102" t="s">
        <v>373</v>
      </c>
      <c r="J4" s="102" t="s">
        <v>374</v>
      </c>
    </row>
    <row r="5" ht="22.5" customHeight="1" spans="1:10">
      <c r="A5" s="102" t="s">
        <v>59</v>
      </c>
      <c r="B5" s="102" t="s">
        <v>60</v>
      </c>
      <c r="C5" s="102" t="s">
        <v>61</v>
      </c>
      <c r="D5" s="102" t="s">
        <v>62</v>
      </c>
      <c r="E5" s="102" t="s">
        <v>63</v>
      </c>
      <c r="F5" s="102" t="s">
        <v>64</v>
      </c>
      <c r="G5" s="102" t="s">
        <v>65</v>
      </c>
      <c r="H5" s="102" t="s">
        <v>66</v>
      </c>
      <c r="I5" s="102" t="s">
        <v>67</v>
      </c>
      <c r="J5" s="102" t="s">
        <v>68</v>
      </c>
    </row>
    <row r="6" ht="52.5" customHeight="1" spans="1:10">
      <c r="A6" s="102" t="s">
        <v>46</v>
      </c>
      <c r="B6" s="102"/>
      <c r="C6" s="102"/>
      <c r="D6" s="102"/>
      <c r="E6" s="102"/>
      <c r="F6" s="102"/>
      <c r="G6" s="102"/>
      <c r="H6" s="102"/>
      <c r="I6" s="102"/>
      <c r="J6" s="102"/>
    </row>
    <row r="7" ht="52.5" customHeight="1" outlineLevel="1" spans="1:10">
      <c r="A7" s="103" t="s">
        <v>341</v>
      </c>
      <c r="B7" s="103" t="s">
        <v>375</v>
      </c>
      <c r="C7" s="103" t="s">
        <v>376</v>
      </c>
      <c r="D7" s="103" t="s">
        <v>377</v>
      </c>
      <c r="E7" s="103" t="s">
        <v>378</v>
      </c>
      <c r="F7" s="103" t="s">
        <v>379</v>
      </c>
      <c r="G7" s="102" t="s">
        <v>64</v>
      </c>
      <c r="H7" s="102" t="s">
        <v>380</v>
      </c>
      <c r="I7" s="103" t="s">
        <v>381</v>
      </c>
      <c r="J7" s="103" t="s">
        <v>382</v>
      </c>
    </row>
    <row r="8" ht="52.5" customHeight="1" outlineLevel="1" spans="1:10">
      <c r="A8" s="103" t="s">
        <v>341</v>
      </c>
      <c r="B8" s="103" t="s">
        <v>375</v>
      </c>
      <c r="C8" s="103" t="s">
        <v>376</v>
      </c>
      <c r="D8" s="103" t="s">
        <v>383</v>
      </c>
      <c r="E8" s="103" t="s">
        <v>384</v>
      </c>
      <c r="F8" s="103" t="s">
        <v>379</v>
      </c>
      <c r="G8" s="102" t="s">
        <v>385</v>
      </c>
      <c r="H8" s="102" t="s">
        <v>386</v>
      </c>
      <c r="I8" s="103" t="s">
        <v>381</v>
      </c>
      <c r="J8" s="103" t="s">
        <v>387</v>
      </c>
    </row>
    <row r="9" ht="52.5" customHeight="1" outlineLevel="1" spans="1:10">
      <c r="A9" s="103" t="s">
        <v>341</v>
      </c>
      <c r="B9" s="103" t="s">
        <v>375</v>
      </c>
      <c r="C9" s="103" t="s">
        <v>376</v>
      </c>
      <c r="D9" s="103" t="s">
        <v>388</v>
      </c>
      <c r="E9" s="103" t="s">
        <v>389</v>
      </c>
      <c r="F9" s="103" t="s">
        <v>390</v>
      </c>
      <c r="G9" s="102" t="s">
        <v>391</v>
      </c>
      <c r="H9" s="102" t="s">
        <v>386</v>
      </c>
      <c r="I9" s="103" t="s">
        <v>381</v>
      </c>
      <c r="J9" s="103" t="s">
        <v>392</v>
      </c>
    </row>
    <row r="10" ht="52.5" customHeight="1" outlineLevel="1" spans="1:10">
      <c r="A10" s="103" t="s">
        <v>341</v>
      </c>
      <c r="B10" s="103" t="s">
        <v>375</v>
      </c>
      <c r="C10" s="103" t="s">
        <v>376</v>
      </c>
      <c r="D10" s="103" t="s">
        <v>393</v>
      </c>
      <c r="E10" s="103" t="s">
        <v>394</v>
      </c>
      <c r="F10" s="103" t="s">
        <v>395</v>
      </c>
      <c r="G10" s="102" t="s">
        <v>396</v>
      </c>
      <c r="H10" s="102" t="s">
        <v>397</v>
      </c>
      <c r="I10" s="103" t="s">
        <v>398</v>
      </c>
      <c r="J10" s="103" t="s">
        <v>399</v>
      </c>
    </row>
    <row r="11" ht="52.5" customHeight="1" outlineLevel="1" spans="1:10">
      <c r="A11" s="103" t="s">
        <v>341</v>
      </c>
      <c r="B11" s="103" t="s">
        <v>375</v>
      </c>
      <c r="C11" s="103" t="s">
        <v>400</v>
      </c>
      <c r="D11" s="103" t="s">
        <v>401</v>
      </c>
      <c r="E11" s="103" t="s">
        <v>402</v>
      </c>
      <c r="F11" s="103" t="s">
        <v>390</v>
      </c>
      <c r="G11" s="102" t="s">
        <v>403</v>
      </c>
      <c r="H11" s="102" t="s">
        <v>404</v>
      </c>
      <c r="I11" s="103" t="s">
        <v>398</v>
      </c>
      <c r="J11" s="103" t="s">
        <v>405</v>
      </c>
    </row>
    <row r="12" ht="52.5" customHeight="1" outlineLevel="1" spans="1:10">
      <c r="A12" s="103" t="s">
        <v>341</v>
      </c>
      <c r="B12" s="103" t="s">
        <v>375</v>
      </c>
      <c r="C12" s="103" t="s">
        <v>406</v>
      </c>
      <c r="D12" s="103" t="s">
        <v>407</v>
      </c>
      <c r="E12" s="103" t="s">
        <v>408</v>
      </c>
      <c r="F12" s="103" t="s">
        <v>379</v>
      </c>
      <c r="G12" s="102" t="s">
        <v>409</v>
      </c>
      <c r="H12" s="102" t="s">
        <v>386</v>
      </c>
      <c r="I12" s="103" t="s">
        <v>381</v>
      </c>
      <c r="J12" s="103" t="s">
        <v>410</v>
      </c>
    </row>
    <row r="13" ht="52.5" customHeight="1" outlineLevel="1" spans="1:10">
      <c r="A13" s="103" t="s">
        <v>316</v>
      </c>
      <c r="B13" s="103" t="s">
        <v>411</v>
      </c>
      <c r="C13" s="103" t="s">
        <v>376</v>
      </c>
      <c r="D13" s="103" t="s">
        <v>377</v>
      </c>
      <c r="E13" s="103" t="s">
        <v>412</v>
      </c>
      <c r="F13" s="103" t="s">
        <v>379</v>
      </c>
      <c r="G13" s="102" t="s">
        <v>413</v>
      </c>
      <c r="H13" s="102" t="s">
        <v>414</v>
      </c>
      <c r="I13" s="103" t="s">
        <v>381</v>
      </c>
      <c r="J13" s="103" t="s">
        <v>415</v>
      </c>
    </row>
    <row r="14" ht="52.5" customHeight="1" outlineLevel="1" spans="1:10">
      <c r="A14" s="103" t="s">
        <v>316</v>
      </c>
      <c r="B14" s="103" t="s">
        <v>411</v>
      </c>
      <c r="C14" s="103" t="s">
        <v>376</v>
      </c>
      <c r="D14" s="103" t="s">
        <v>383</v>
      </c>
      <c r="E14" s="103" t="s">
        <v>416</v>
      </c>
      <c r="F14" s="103" t="s">
        <v>390</v>
      </c>
      <c r="G14" s="102" t="s">
        <v>391</v>
      </c>
      <c r="H14" s="102" t="s">
        <v>386</v>
      </c>
      <c r="I14" s="103" t="s">
        <v>381</v>
      </c>
      <c r="J14" s="103" t="s">
        <v>417</v>
      </c>
    </row>
    <row r="15" ht="52.5" customHeight="1" outlineLevel="1" spans="1:10">
      <c r="A15" s="103" t="s">
        <v>316</v>
      </c>
      <c r="B15" s="103" t="s">
        <v>411</v>
      </c>
      <c r="C15" s="103" t="s">
        <v>376</v>
      </c>
      <c r="D15" s="103" t="s">
        <v>388</v>
      </c>
      <c r="E15" s="103" t="s">
        <v>418</v>
      </c>
      <c r="F15" s="103" t="s">
        <v>379</v>
      </c>
      <c r="G15" s="102" t="s">
        <v>419</v>
      </c>
      <c r="H15" s="102" t="s">
        <v>386</v>
      </c>
      <c r="I15" s="103" t="s">
        <v>381</v>
      </c>
      <c r="J15" s="103" t="s">
        <v>420</v>
      </c>
    </row>
    <row r="16" ht="52.5" customHeight="1" outlineLevel="1" spans="1:10">
      <c r="A16" s="103" t="s">
        <v>316</v>
      </c>
      <c r="B16" s="103" t="s">
        <v>411</v>
      </c>
      <c r="C16" s="103" t="s">
        <v>376</v>
      </c>
      <c r="D16" s="103" t="s">
        <v>393</v>
      </c>
      <c r="E16" s="103" t="s">
        <v>394</v>
      </c>
      <c r="F16" s="103" t="s">
        <v>395</v>
      </c>
      <c r="G16" s="102" t="s">
        <v>396</v>
      </c>
      <c r="H16" s="102" t="s">
        <v>397</v>
      </c>
      <c r="I16" s="103" t="s">
        <v>398</v>
      </c>
      <c r="J16" s="103" t="s">
        <v>399</v>
      </c>
    </row>
    <row r="17" ht="52.5" customHeight="1" outlineLevel="1" spans="1:10">
      <c r="A17" s="103" t="s">
        <v>316</v>
      </c>
      <c r="B17" s="103" t="s">
        <v>411</v>
      </c>
      <c r="C17" s="103" t="s">
        <v>400</v>
      </c>
      <c r="D17" s="103" t="s">
        <v>401</v>
      </c>
      <c r="E17" s="103" t="s">
        <v>421</v>
      </c>
      <c r="F17" s="103" t="s">
        <v>390</v>
      </c>
      <c r="G17" s="102" t="s">
        <v>422</v>
      </c>
      <c r="H17" s="102" t="s">
        <v>404</v>
      </c>
      <c r="I17" s="103" t="s">
        <v>398</v>
      </c>
      <c r="J17" s="103" t="s">
        <v>423</v>
      </c>
    </row>
    <row r="18" ht="52.5" customHeight="1" outlineLevel="1" spans="1:10">
      <c r="A18" s="103" t="s">
        <v>316</v>
      </c>
      <c r="B18" s="103" t="s">
        <v>411</v>
      </c>
      <c r="C18" s="103" t="s">
        <v>406</v>
      </c>
      <c r="D18" s="103" t="s">
        <v>407</v>
      </c>
      <c r="E18" s="103" t="s">
        <v>424</v>
      </c>
      <c r="F18" s="103" t="s">
        <v>379</v>
      </c>
      <c r="G18" s="102" t="s">
        <v>409</v>
      </c>
      <c r="H18" s="102" t="s">
        <v>386</v>
      </c>
      <c r="I18" s="103" t="s">
        <v>381</v>
      </c>
      <c r="J18" s="103" t="s">
        <v>425</v>
      </c>
    </row>
    <row r="19" ht="52.5" customHeight="1" outlineLevel="1" spans="1:10">
      <c r="A19" s="103" t="s">
        <v>347</v>
      </c>
      <c r="B19" s="103" t="s">
        <v>426</v>
      </c>
      <c r="C19" s="103" t="s">
        <v>376</v>
      </c>
      <c r="D19" s="103" t="s">
        <v>377</v>
      </c>
      <c r="E19" s="103" t="s">
        <v>427</v>
      </c>
      <c r="F19" s="103" t="s">
        <v>379</v>
      </c>
      <c r="G19" s="102" t="s">
        <v>428</v>
      </c>
      <c r="H19" s="102" t="s">
        <v>414</v>
      </c>
      <c r="I19" s="103" t="s">
        <v>381</v>
      </c>
      <c r="J19" s="103" t="s">
        <v>429</v>
      </c>
    </row>
    <row r="20" ht="52.5" customHeight="1" outlineLevel="1" spans="1:10">
      <c r="A20" s="103" t="s">
        <v>347</v>
      </c>
      <c r="B20" s="103"/>
      <c r="C20" s="103" t="s">
        <v>376</v>
      </c>
      <c r="D20" s="103" t="s">
        <v>383</v>
      </c>
      <c r="E20" s="103" t="s">
        <v>430</v>
      </c>
      <c r="F20" s="103" t="s">
        <v>390</v>
      </c>
      <c r="G20" s="102" t="s">
        <v>391</v>
      </c>
      <c r="H20" s="102" t="s">
        <v>386</v>
      </c>
      <c r="I20" s="103" t="s">
        <v>381</v>
      </c>
      <c r="J20" s="103" t="s">
        <v>431</v>
      </c>
    </row>
    <row r="21" ht="52.5" customHeight="1" outlineLevel="1" spans="1:10">
      <c r="A21" s="103" t="s">
        <v>347</v>
      </c>
      <c r="B21" s="103"/>
      <c r="C21" s="103" t="s">
        <v>376</v>
      </c>
      <c r="D21" s="103" t="s">
        <v>388</v>
      </c>
      <c r="E21" s="103" t="s">
        <v>432</v>
      </c>
      <c r="F21" s="103" t="s">
        <v>390</v>
      </c>
      <c r="G21" s="102" t="s">
        <v>433</v>
      </c>
      <c r="H21" s="102" t="s">
        <v>404</v>
      </c>
      <c r="I21" s="103" t="s">
        <v>398</v>
      </c>
      <c r="J21" s="103" t="s">
        <v>434</v>
      </c>
    </row>
    <row r="22" ht="52.5" customHeight="1" outlineLevel="1" spans="1:10">
      <c r="A22" s="103" t="s">
        <v>347</v>
      </c>
      <c r="B22" s="103"/>
      <c r="C22" s="103" t="s">
        <v>400</v>
      </c>
      <c r="D22" s="103" t="s">
        <v>401</v>
      </c>
      <c r="E22" s="103" t="s">
        <v>435</v>
      </c>
      <c r="F22" s="103" t="s">
        <v>390</v>
      </c>
      <c r="G22" s="102" t="s">
        <v>436</v>
      </c>
      <c r="H22" s="102" t="s">
        <v>404</v>
      </c>
      <c r="I22" s="103" t="s">
        <v>398</v>
      </c>
      <c r="J22" s="103" t="s">
        <v>437</v>
      </c>
    </row>
    <row r="23" ht="52.5" customHeight="1" outlineLevel="1" spans="1:10">
      <c r="A23" s="103" t="s">
        <v>347</v>
      </c>
      <c r="B23" s="103"/>
      <c r="C23" s="103" t="s">
        <v>406</v>
      </c>
      <c r="D23" s="103" t="s">
        <v>407</v>
      </c>
      <c r="E23" s="103" t="s">
        <v>438</v>
      </c>
      <c r="F23" s="103" t="s">
        <v>379</v>
      </c>
      <c r="G23" s="102" t="s">
        <v>409</v>
      </c>
      <c r="H23" s="102" t="s">
        <v>386</v>
      </c>
      <c r="I23" s="103" t="s">
        <v>381</v>
      </c>
      <c r="J23" s="103" t="s">
        <v>439</v>
      </c>
    </row>
    <row r="24" ht="52.5" customHeight="1" outlineLevel="1" spans="1:10">
      <c r="A24" s="103" t="s">
        <v>343</v>
      </c>
      <c r="B24" s="103" t="s">
        <v>440</v>
      </c>
      <c r="C24" s="103" t="s">
        <v>376</v>
      </c>
      <c r="D24" s="103" t="s">
        <v>377</v>
      </c>
      <c r="E24" s="103" t="s">
        <v>441</v>
      </c>
      <c r="F24" s="103" t="s">
        <v>390</v>
      </c>
      <c r="G24" s="102" t="s">
        <v>442</v>
      </c>
      <c r="H24" s="102" t="s">
        <v>443</v>
      </c>
      <c r="I24" s="103" t="s">
        <v>381</v>
      </c>
      <c r="J24" s="103" t="s">
        <v>444</v>
      </c>
    </row>
    <row r="25" ht="52.5" customHeight="1" outlineLevel="1" spans="1:10">
      <c r="A25" s="103" t="s">
        <v>343</v>
      </c>
      <c r="B25" s="103" t="s">
        <v>440</v>
      </c>
      <c r="C25" s="103" t="s">
        <v>376</v>
      </c>
      <c r="D25" s="103" t="s">
        <v>388</v>
      </c>
      <c r="E25" s="103" t="s">
        <v>445</v>
      </c>
      <c r="F25" s="103" t="s">
        <v>390</v>
      </c>
      <c r="G25" s="102" t="s">
        <v>391</v>
      </c>
      <c r="H25" s="102" t="s">
        <v>386</v>
      </c>
      <c r="I25" s="103" t="s">
        <v>381</v>
      </c>
      <c r="J25" s="103" t="s">
        <v>446</v>
      </c>
    </row>
    <row r="26" ht="52.5" customHeight="1" outlineLevel="1" spans="1:10">
      <c r="A26" s="103" t="s">
        <v>343</v>
      </c>
      <c r="B26" s="103" t="s">
        <v>440</v>
      </c>
      <c r="C26" s="103" t="s">
        <v>376</v>
      </c>
      <c r="D26" s="103" t="s">
        <v>393</v>
      </c>
      <c r="E26" s="103" t="s">
        <v>394</v>
      </c>
      <c r="F26" s="103" t="s">
        <v>395</v>
      </c>
      <c r="G26" s="102" t="s">
        <v>396</v>
      </c>
      <c r="H26" s="102" t="s">
        <v>397</v>
      </c>
      <c r="I26" s="103" t="s">
        <v>398</v>
      </c>
      <c r="J26" s="103" t="s">
        <v>399</v>
      </c>
    </row>
    <row r="27" ht="52.5" customHeight="1" outlineLevel="1" spans="1:10">
      <c r="A27" s="103" t="s">
        <v>343</v>
      </c>
      <c r="B27" s="103" t="s">
        <v>440</v>
      </c>
      <c r="C27" s="103" t="s">
        <v>400</v>
      </c>
      <c r="D27" s="103" t="s">
        <v>401</v>
      </c>
      <c r="E27" s="103" t="s">
        <v>447</v>
      </c>
      <c r="F27" s="103" t="s">
        <v>390</v>
      </c>
      <c r="G27" s="102" t="s">
        <v>448</v>
      </c>
      <c r="H27" s="102" t="s">
        <v>404</v>
      </c>
      <c r="I27" s="103" t="s">
        <v>398</v>
      </c>
      <c r="J27" s="103" t="s">
        <v>449</v>
      </c>
    </row>
    <row r="28" ht="52.5" customHeight="1" outlineLevel="1" spans="1:10">
      <c r="A28" s="103" t="s">
        <v>343</v>
      </c>
      <c r="B28" s="103" t="s">
        <v>440</v>
      </c>
      <c r="C28" s="103" t="s">
        <v>406</v>
      </c>
      <c r="D28" s="103" t="s">
        <v>407</v>
      </c>
      <c r="E28" s="103" t="s">
        <v>450</v>
      </c>
      <c r="F28" s="103" t="s">
        <v>379</v>
      </c>
      <c r="G28" s="102" t="s">
        <v>409</v>
      </c>
      <c r="H28" s="102" t="s">
        <v>386</v>
      </c>
      <c r="I28" s="103" t="s">
        <v>381</v>
      </c>
      <c r="J28" s="103" t="s">
        <v>450</v>
      </c>
    </row>
    <row r="29" ht="52.5" customHeight="1" outlineLevel="1" spans="1:10">
      <c r="A29" s="103" t="s">
        <v>332</v>
      </c>
      <c r="B29" s="103" t="s">
        <v>451</v>
      </c>
      <c r="C29" s="103" t="s">
        <v>376</v>
      </c>
      <c r="D29" s="103" t="s">
        <v>377</v>
      </c>
      <c r="E29" s="103" t="s">
        <v>378</v>
      </c>
      <c r="F29" s="103" t="s">
        <v>379</v>
      </c>
      <c r="G29" s="102" t="s">
        <v>60</v>
      </c>
      <c r="H29" s="102" t="s">
        <v>452</v>
      </c>
      <c r="I29" s="103" t="s">
        <v>381</v>
      </c>
      <c r="J29" s="103" t="s">
        <v>382</v>
      </c>
    </row>
    <row r="30" ht="52.5" customHeight="1" outlineLevel="1" spans="1:10">
      <c r="A30" s="103" t="s">
        <v>332</v>
      </c>
      <c r="B30" s="103" t="s">
        <v>451</v>
      </c>
      <c r="C30" s="103" t="s">
        <v>376</v>
      </c>
      <c r="D30" s="103" t="s">
        <v>388</v>
      </c>
      <c r="E30" s="103" t="s">
        <v>389</v>
      </c>
      <c r="F30" s="103" t="s">
        <v>390</v>
      </c>
      <c r="G30" s="102" t="s">
        <v>391</v>
      </c>
      <c r="H30" s="102" t="s">
        <v>386</v>
      </c>
      <c r="I30" s="103" t="s">
        <v>381</v>
      </c>
      <c r="J30" s="103" t="s">
        <v>392</v>
      </c>
    </row>
    <row r="31" ht="52.5" customHeight="1" outlineLevel="1" spans="1:10">
      <c r="A31" s="103" t="s">
        <v>332</v>
      </c>
      <c r="B31" s="103" t="s">
        <v>451</v>
      </c>
      <c r="C31" s="103" t="s">
        <v>400</v>
      </c>
      <c r="D31" s="103" t="s">
        <v>401</v>
      </c>
      <c r="E31" s="103" t="s">
        <v>402</v>
      </c>
      <c r="F31" s="103" t="s">
        <v>390</v>
      </c>
      <c r="G31" s="102" t="s">
        <v>403</v>
      </c>
      <c r="H31" s="102" t="s">
        <v>404</v>
      </c>
      <c r="I31" s="103" t="s">
        <v>398</v>
      </c>
      <c r="J31" s="103" t="s">
        <v>405</v>
      </c>
    </row>
    <row r="32" ht="52.5" customHeight="1" outlineLevel="1" spans="1:10">
      <c r="A32" s="103" t="s">
        <v>332</v>
      </c>
      <c r="B32" s="103" t="s">
        <v>451</v>
      </c>
      <c r="C32" s="103" t="s">
        <v>406</v>
      </c>
      <c r="D32" s="103" t="s">
        <v>407</v>
      </c>
      <c r="E32" s="103" t="s">
        <v>408</v>
      </c>
      <c r="F32" s="103" t="s">
        <v>379</v>
      </c>
      <c r="G32" s="102" t="s">
        <v>409</v>
      </c>
      <c r="H32" s="102" t="s">
        <v>386</v>
      </c>
      <c r="I32" s="103" t="s">
        <v>381</v>
      </c>
      <c r="J32" s="103" t="s">
        <v>410</v>
      </c>
    </row>
    <row r="33" ht="52.5" customHeight="1" outlineLevel="1" spans="1:10">
      <c r="A33" s="103" t="s">
        <v>325</v>
      </c>
      <c r="B33" s="103" t="s">
        <v>453</v>
      </c>
      <c r="C33" s="103" t="s">
        <v>376</v>
      </c>
      <c r="D33" s="103" t="s">
        <v>377</v>
      </c>
      <c r="E33" s="103" t="s">
        <v>454</v>
      </c>
      <c r="F33" s="103" t="s">
        <v>379</v>
      </c>
      <c r="G33" s="102" t="s">
        <v>442</v>
      </c>
      <c r="H33" s="102" t="s">
        <v>414</v>
      </c>
      <c r="I33" s="103" t="s">
        <v>381</v>
      </c>
      <c r="J33" s="103" t="s">
        <v>455</v>
      </c>
    </row>
    <row r="34" ht="52.5" customHeight="1" outlineLevel="1" spans="1:10">
      <c r="A34" s="103" t="s">
        <v>325</v>
      </c>
      <c r="B34" s="103" t="s">
        <v>453</v>
      </c>
      <c r="C34" s="103" t="s">
        <v>376</v>
      </c>
      <c r="D34" s="103" t="s">
        <v>383</v>
      </c>
      <c r="E34" s="103" t="s">
        <v>456</v>
      </c>
      <c r="F34" s="103" t="s">
        <v>390</v>
      </c>
      <c r="G34" s="102" t="s">
        <v>391</v>
      </c>
      <c r="H34" s="102" t="s">
        <v>386</v>
      </c>
      <c r="I34" s="103" t="s">
        <v>381</v>
      </c>
      <c r="J34" s="103" t="s">
        <v>457</v>
      </c>
    </row>
    <row r="35" ht="52.5" customHeight="1" outlineLevel="1" spans="1:10">
      <c r="A35" s="103" t="s">
        <v>325</v>
      </c>
      <c r="B35" s="103" t="s">
        <v>453</v>
      </c>
      <c r="C35" s="103" t="s">
        <v>376</v>
      </c>
      <c r="D35" s="103" t="s">
        <v>388</v>
      </c>
      <c r="E35" s="103" t="s">
        <v>458</v>
      </c>
      <c r="F35" s="103" t="s">
        <v>390</v>
      </c>
      <c r="G35" s="102" t="s">
        <v>459</v>
      </c>
      <c r="H35" s="102" t="s">
        <v>404</v>
      </c>
      <c r="I35" s="103" t="s">
        <v>398</v>
      </c>
      <c r="J35" s="103" t="s">
        <v>460</v>
      </c>
    </row>
    <row r="36" ht="52.5" customHeight="1" outlineLevel="1" spans="1:10">
      <c r="A36" s="103" t="s">
        <v>325</v>
      </c>
      <c r="B36" s="103" t="s">
        <v>453</v>
      </c>
      <c r="C36" s="103" t="s">
        <v>400</v>
      </c>
      <c r="D36" s="103" t="s">
        <v>401</v>
      </c>
      <c r="E36" s="103" t="s">
        <v>461</v>
      </c>
      <c r="F36" s="103" t="s">
        <v>390</v>
      </c>
      <c r="G36" s="102" t="s">
        <v>462</v>
      </c>
      <c r="H36" s="102" t="s">
        <v>404</v>
      </c>
      <c r="I36" s="103" t="s">
        <v>398</v>
      </c>
      <c r="J36" s="103" t="s">
        <v>463</v>
      </c>
    </row>
    <row r="37" ht="52.5" customHeight="1" outlineLevel="1" spans="1:10">
      <c r="A37" s="103" t="s">
        <v>325</v>
      </c>
      <c r="B37" s="103" t="s">
        <v>453</v>
      </c>
      <c r="C37" s="103" t="s">
        <v>406</v>
      </c>
      <c r="D37" s="103" t="s">
        <v>407</v>
      </c>
      <c r="E37" s="103" t="s">
        <v>464</v>
      </c>
      <c r="F37" s="103" t="s">
        <v>379</v>
      </c>
      <c r="G37" s="102" t="s">
        <v>385</v>
      </c>
      <c r="H37" s="102" t="s">
        <v>386</v>
      </c>
      <c r="I37" s="103" t="s">
        <v>381</v>
      </c>
      <c r="J37" s="103" t="s">
        <v>465</v>
      </c>
    </row>
    <row r="38" ht="52.5" customHeight="1" outlineLevel="1" spans="1:10">
      <c r="A38" s="103" t="s">
        <v>321</v>
      </c>
      <c r="B38" s="103" t="s">
        <v>466</v>
      </c>
      <c r="C38" s="103" t="s">
        <v>376</v>
      </c>
      <c r="D38" s="103" t="s">
        <v>377</v>
      </c>
      <c r="E38" s="103" t="s">
        <v>467</v>
      </c>
      <c r="F38" s="103" t="s">
        <v>379</v>
      </c>
      <c r="G38" s="102" t="s">
        <v>468</v>
      </c>
      <c r="H38" s="102" t="s">
        <v>414</v>
      </c>
      <c r="I38" s="103" t="s">
        <v>381</v>
      </c>
      <c r="J38" s="103" t="s">
        <v>469</v>
      </c>
    </row>
    <row r="39" ht="52.5" customHeight="1" outlineLevel="1" spans="1:10">
      <c r="A39" s="103" t="s">
        <v>321</v>
      </c>
      <c r="B39" s="103" t="s">
        <v>466</v>
      </c>
      <c r="C39" s="103" t="s">
        <v>376</v>
      </c>
      <c r="D39" s="103" t="s">
        <v>383</v>
      </c>
      <c r="E39" s="103" t="s">
        <v>416</v>
      </c>
      <c r="F39" s="103" t="s">
        <v>390</v>
      </c>
      <c r="G39" s="102" t="s">
        <v>391</v>
      </c>
      <c r="H39" s="102" t="s">
        <v>386</v>
      </c>
      <c r="I39" s="103" t="s">
        <v>381</v>
      </c>
      <c r="J39" s="103" t="s">
        <v>417</v>
      </c>
    </row>
    <row r="40" ht="52.5" customHeight="1" outlineLevel="1" spans="1:10">
      <c r="A40" s="103" t="s">
        <v>321</v>
      </c>
      <c r="B40" s="103" t="s">
        <v>466</v>
      </c>
      <c r="C40" s="103" t="s">
        <v>376</v>
      </c>
      <c r="D40" s="103" t="s">
        <v>388</v>
      </c>
      <c r="E40" s="103" t="s">
        <v>470</v>
      </c>
      <c r="F40" s="103" t="s">
        <v>390</v>
      </c>
      <c r="G40" s="102" t="s">
        <v>391</v>
      </c>
      <c r="H40" s="102" t="s">
        <v>386</v>
      </c>
      <c r="I40" s="103" t="s">
        <v>381</v>
      </c>
      <c r="J40" s="103" t="s">
        <v>471</v>
      </c>
    </row>
    <row r="41" ht="52.5" customHeight="1" outlineLevel="1" spans="1:10">
      <c r="A41" s="103" t="s">
        <v>321</v>
      </c>
      <c r="B41" s="103" t="s">
        <v>466</v>
      </c>
      <c r="C41" s="103" t="s">
        <v>376</v>
      </c>
      <c r="D41" s="103" t="s">
        <v>393</v>
      </c>
      <c r="E41" s="103" t="s">
        <v>394</v>
      </c>
      <c r="F41" s="103" t="s">
        <v>395</v>
      </c>
      <c r="G41" s="102" t="s">
        <v>396</v>
      </c>
      <c r="H41" s="102" t="s">
        <v>397</v>
      </c>
      <c r="I41" s="103" t="s">
        <v>398</v>
      </c>
      <c r="J41" s="103" t="s">
        <v>399</v>
      </c>
    </row>
    <row r="42" ht="52.5" customHeight="1" outlineLevel="1" spans="1:10">
      <c r="A42" s="103" t="s">
        <v>321</v>
      </c>
      <c r="B42" s="103" t="s">
        <v>466</v>
      </c>
      <c r="C42" s="103" t="s">
        <v>400</v>
      </c>
      <c r="D42" s="103" t="s">
        <v>401</v>
      </c>
      <c r="E42" s="103" t="s">
        <v>472</v>
      </c>
      <c r="F42" s="103" t="s">
        <v>379</v>
      </c>
      <c r="G42" s="102" t="s">
        <v>419</v>
      </c>
      <c r="H42" s="102" t="s">
        <v>386</v>
      </c>
      <c r="I42" s="103" t="s">
        <v>381</v>
      </c>
      <c r="J42" s="103" t="s">
        <v>473</v>
      </c>
    </row>
    <row r="43" ht="52.5" customHeight="1" outlineLevel="1" spans="1:10">
      <c r="A43" s="103" t="s">
        <v>321</v>
      </c>
      <c r="B43" s="103" t="s">
        <v>466</v>
      </c>
      <c r="C43" s="103" t="s">
        <v>406</v>
      </c>
      <c r="D43" s="103" t="s">
        <v>407</v>
      </c>
      <c r="E43" s="103" t="s">
        <v>474</v>
      </c>
      <c r="F43" s="103" t="s">
        <v>379</v>
      </c>
      <c r="G43" s="102" t="s">
        <v>409</v>
      </c>
      <c r="H43" s="102" t="s">
        <v>386</v>
      </c>
      <c r="I43" s="103" t="s">
        <v>381</v>
      </c>
      <c r="J43" s="103" t="s">
        <v>475</v>
      </c>
    </row>
    <row r="44" ht="52.5" customHeight="1" outlineLevel="1" spans="1:10">
      <c r="A44" s="103" t="s">
        <v>352</v>
      </c>
      <c r="B44" s="103" t="s">
        <v>476</v>
      </c>
      <c r="C44" s="103" t="s">
        <v>376</v>
      </c>
      <c r="D44" s="103" t="s">
        <v>377</v>
      </c>
      <c r="E44" s="103" t="s">
        <v>477</v>
      </c>
      <c r="F44" s="103" t="s">
        <v>379</v>
      </c>
      <c r="G44" s="102" t="s">
        <v>478</v>
      </c>
      <c r="H44" s="102" t="s">
        <v>479</v>
      </c>
      <c r="I44" s="103" t="s">
        <v>381</v>
      </c>
      <c r="J44" s="103" t="s">
        <v>480</v>
      </c>
    </row>
    <row r="45" ht="52.5" customHeight="1" outlineLevel="1" spans="1:10">
      <c r="A45" s="103" t="s">
        <v>352</v>
      </c>
      <c r="B45" s="103" t="s">
        <v>476</v>
      </c>
      <c r="C45" s="103" t="s">
        <v>376</v>
      </c>
      <c r="D45" s="103" t="s">
        <v>377</v>
      </c>
      <c r="E45" s="103" t="s">
        <v>481</v>
      </c>
      <c r="F45" s="103" t="s">
        <v>379</v>
      </c>
      <c r="G45" s="102" t="s">
        <v>482</v>
      </c>
      <c r="H45" s="102" t="s">
        <v>479</v>
      </c>
      <c r="I45" s="103" t="s">
        <v>381</v>
      </c>
      <c r="J45" s="103" t="s">
        <v>483</v>
      </c>
    </row>
    <row r="46" ht="52.5" customHeight="1" outlineLevel="1" spans="1:10">
      <c r="A46" s="103" t="s">
        <v>352</v>
      </c>
      <c r="B46" s="103" t="s">
        <v>476</v>
      </c>
      <c r="C46" s="103" t="s">
        <v>376</v>
      </c>
      <c r="D46" s="103" t="s">
        <v>377</v>
      </c>
      <c r="E46" s="103" t="s">
        <v>484</v>
      </c>
      <c r="F46" s="103" t="s">
        <v>379</v>
      </c>
      <c r="G46" s="102" t="s">
        <v>485</v>
      </c>
      <c r="H46" s="102" t="s">
        <v>414</v>
      </c>
      <c r="I46" s="103" t="s">
        <v>381</v>
      </c>
      <c r="J46" s="103" t="s">
        <v>486</v>
      </c>
    </row>
    <row r="47" ht="52.5" customHeight="1" outlineLevel="1" spans="1:10">
      <c r="A47" s="103" t="s">
        <v>352</v>
      </c>
      <c r="B47" s="103" t="s">
        <v>476</v>
      </c>
      <c r="C47" s="103" t="s">
        <v>376</v>
      </c>
      <c r="D47" s="103" t="s">
        <v>383</v>
      </c>
      <c r="E47" s="103" t="s">
        <v>487</v>
      </c>
      <c r="F47" s="103" t="s">
        <v>390</v>
      </c>
      <c r="G47" s="102" t="s">
        <v>391</v>
      </c>
      <c r="H47" s="102" t="s">
        <v>386</v>
      </c>
      <c r="I47" s="103" t="s">
        <v>381</v>
      </c>
      <c r="J47" s="103" t="s">
        <v>488</v>
      </c>
    </row>
    <row r="48" ht="52.5" customHeight="1" outlineLevel="1" spans="1:10">
      <c r="A48" s="103" t="s">
        <v>352</v>
      </c>
      <c r="B48" s="103" t="s">
        <v>476</v>
      </c>
      <c r="C48" s="103" t="s">
        <v>376</v>
      </c>
      <c r="D48" s="103" t="s">
        <v>383</v>
      </c>
      <c r="E48" s="103" t="s">
        <v>489</v>
      </c>
      <c r="F48" s="103" t="s">
        <v>390</v>
      </c>
      <c r="G48" s="102" t="s">
        <v>391</v>
      </c>
      <c r="H48" s="102" t="s">
        <v>386</v>
      </c>
      <c r="I48" s="103" t="s">
        <v>381</v>
      </c>
      <c r="J48" s="103" t="s">
        <v>490</v>
      </c>
    </row>
    <row r="49" ht="52.5" customHeight="1" outlineLevel="1" spans="1:10">
      <c r="A49" s="103" t="s">
        <v>352</v>
      </c>
      <c r="B49" s="103" t="s">
        <v>476</v>
      </c>
      <c r="C49" s="103" t="s">
        <v>376</v>
      </c>
      <c r="D49" s="103" t="s">
        <v>388</v>
      </c>
      <c r="E49" s="103" t="s">
        <v>491</v>
      </c>
      <c r="F49" s="103" t="s">
        <v>390</v>
      </c>
      <c r="G49" s="102" t="s">
        <v>391</v>
      </c>
      <c r="H49" s="102" t="s">
        <v>386</v>
      </c>
      <c r="I49" s="103" t="s">
        <v>381</v>
      </c>
      <c r="J49" s="103" t="s">
        <v>492</v>
      </c>
    </row>
    <row r="50" ht="52.5" customHeight="1" outlineLevel="1" spans="1:10">
      <c r="A50" s="103" t="s">
        <v>352</v>
      </c>
      <c r="B50" s="103" t="s">
        <v>476</v>
      </c>
      <c r="C50" s="103" t="s">
        <v>376</v>
      </c>
      <c r="D50" s="103" t="s">
        <v>388</v>
      </c>
      <c r="E50" s="103" t="s">
        <v>493</v>
      </c>
      <c r="F50" s="103" t="s">
        <v>379</v>
      </c>
      <c r="G50" s="102" t="s">
        <v>385</v>
      </c>
      <c r="H50" s="102" t="s">
        <v>386</v>
      </c>
      <c r="I50" s="103" t="s">
        <v>381</v>
      </c>
      <c r="J50" s="103" t="s">
        <v>494</v>
      </c>
    </row>
    <row r="51" ht="52.5" customHeight="1" outlineLevel="1" spans="1:10">
      <c r="A51" s="103" t="s">
        <v>352</v>
      </c>
      <c r="B51" s="103" t="s">
        <v>476</v>
      </c>
      <c r="C51" s="103" t="s">
        <v>400</v>
      </c>
      <c r="D51" s="103" t="s">
        <v>401</v>
      </c>
      <c r="E51" s="103" t="s">
        <v>495</v>
      </c>
      <c r="F51" s="103" t="s">
        <v>379</v>
      </c>
      <c r="G51" s="102" t="s">
        <v>385</v>
      </c>
      <c r="H51" s="102" t="s">
        <v>386</v>
      </c>
      <c r="I51" s="103" t="s">
        <v>381</v>
      </c>
      <c r="J51" s="103" t="s">
        <v>496</v>
      </c>
    </row>
    <row r="52" ht="52.5" customHeight="1" outlineLevel="1" spans="1:10">
      <c r="A52" s="103" t="s">
        <v>352</v>
      </c>
      <c r="B52" s="103" t="s">
        <v>476</v>
      </c>
      <c r="C52" s="103" t="s">
        <v>400</v>
      </c>
      <c r="D52" s="103" t="s">
        <v>401</v>
      </c>
      <c r="E52" s="103" t="s">
        <v>497</v>
      </c>
      <c r="F52" s="103" t="s">
        <v>379</v>
      </c>
      <c r="G52" s="102" t="s">
        <v>419</v>
      </c>
      <c r="H52" s="102" t="s">
        <v>386</v>
      </c>
      <c r="I52" s="103" t="s">
        <v>381</v>
      </c>
      <c r="J52" s="103" t="s">
        <v>498</v>
      </c>
    </row>
    <row r="53" ht="52.5" customHeight="1" outlineLevel="1" spans="1:10">
      <c r="A53" s="103" t="s">
        <v>352</v>
      </c>
      <c r="B53" s="103" t="s">
        <v>476</v>
      </c>
      <c r="C53" s="103" t="s">
        <v>400</v>
      </c>
      <c r="D53" s="103" t="s">
        <v>401</v>
      </c>
      <c r="E53" s="103" t="s">
        <v>499</v>
      </c>
      <c r="F53" s="103" t="s">
        <v>379</v>
      </c>
      <c r="G53" s="102" t="s">
        <v>500</v>
      </c>
      <c r="H53" s="102" t="s">
        <v>386</v>
      </c>
      <c r="I53" s="103" t="s">
        <v>381</v>
      </c>
      <c r="J53" s="103" t="s">
        <v>501</v>
      </c>
    </row>
    <row r="54" ht="52.5" customHeight="1" outlineLevel="1" spans="1:10">
      <c r="A54" s="103" t="s">
        <v>352</v>
      </c>
      <c r="B54" s="103" t="s">
        <v>476</v>
      </c>
      <c r="C54" s="103" t="s">
        <v>406</v>
      </c>
      <c r="D54" s="103" t="s">
        <v>407</v>
      </c>
      <c r="E54" s="103" t="s">
        <v>450</v>
      </c>
      <c r="F54" s="103" t="s">
        <v>379</v>
      </c>
      <c r="G54" s="102" t="s">
        <v>409</v>
      </c>
      <c r="H54" s="102" t="s">
        <v>386</v>
      </c>
      <c r="I54" s="103" t="s">
        <v>381</v>
      </c>
      <c r="J54" s="103" t="s">
        <v>502</v>
      </c>
    </row>
    <row r="55" ht="52.5" customHeight="1" outlineLevel="1" spans="1:10">
      <c r="A55" s="103" t="s">
        <v>352</v>
      </c>
      <c r="B55" s="103" t="s">
        <v>476</v>
      </c>
      <c r="C55" s="103" t="s">
        <v>406</v>
      </c>
      <c r="D55" s="103" t="s">
        <v>407</v>
      </c>
      <c r="E55" s="103" t="s">
        <v>503</v>
      </c>
      <c r="F55" s="103" t="s">
        <v>379</v>
      </c>
      <c r="G55" s="102" t="s">
        <v>385</v>
      </c>
      <c r="H55" s="102" t="s">
        <v>386</v>
      </c>
      <c r="I55" s="103" t="s">
        <v>381</v>
      </c>
      <c r="J55" s="103" t="s">
        <v>504</v>
      </c>
    </row>
    <row r="56" ht="52.5" customHeight="1" outlineLevel="1" spans="1:10">
      <c r="A56" s="103" t="s">
        <v>327</v>
      </c>
      <c r="B56" s="103" t="s">
        <v>505</v>
      </c>
      <c r="C56" s="103" t="s">
        <v>376</v>
      </c>
      <c r="D56" s="103" t="s">
        <v>377</v>
      </c>
      <c r="E56" s="103" t="s">
        <v>506</v>
      </c>
      <c r="F56" s="103" t="s">
        <v>379</v>
      </c>
      <c r="G56" s="102" t="s">
        <v>63</v>
      </c>
      <c r="H56" s="102" t="s">
        <v>386</v>
      </c>
      <c r="I56" s="103" t="s">
        <v>381</v>
      </c>
      <c r="J56" s="103" t="s">
        <v>507</v>
      </c>
    </row>
    <row r="57" ht="52.5" customHeight="1" outlineLevel="1" spans="1:10">
      <c r="A57" s="103" t="s">
        <v>327</v>
      </c>
      <c r="B57" s="103" t="s">
        <v>505</v>
      </c>
      <c r="C57" s="103" t="s">
        <v>376</v>
      </c>
      <c r="D57" s="103" t="s">
        <v>377</v>
      </c>
      <c r="E57" s="103" t="s">
        <v>508</v>
      </c>
      <c r="F57" s="103" t="s">
        <v>379</v>
      </c>
      <c r="G57" s="102" t="s">
        <v>509</v>
      </c>
      <c r="H57" s="102" t="s">
        <v>414</v>
      </c>
      <c r="I57" s="103" t="s">
        <v>381</v>
      </c>
      <c r="J57" s="103" t="s">
        <v>510</v>
      </c>
    </row>
    <row r="58" ht="52.5" customHeight="1" outlineLevel="1" spans="1:10">
      <c r="A58" s="103" t="s">
        <v>327</v>
      </c>
      <c r="B58" s="103" t="s">
        <v>505</v>
      </c>
      <c r="C58" s="103" t="s">
        <v>376</v>
      </c>
      <c r="D58" s="103" t="s">
        <v>383</v>
      </c>
      <c r="E58" s="103" t="s">
        <v>511</v>
      </c>
      <c r="F58" s="103" t="s">
        <v>379</v>
      </c>
      <c r="G58" s="102" t="s">
        <v>385</v>
      </c>
      <c r="H58" s="102" t="s">
        <v>386</v>
      </c>
      <c r="I58" s="103" t="s">
        <v>381</v>
      </c>
      <c r="J58" s="103" t="s">
        <v>512</v>
      </c>
    </row>
    <row r="59" ht="52.5" customHeight="1" outlineLevel="1" spans="1:10">
      <c r="A59" s="103" t="s">
        <v>327</v>
      </c>
      <c r="B59" s="103" t="s">
        <v>505</v>
      </c>
      <c r="C59" s="103" t="s">
        <v>376</v>
      </c>
      <c r="D59" s="103" t="s">
        <v>388</v>
      </c>
      <c r="E59" s="103" t="s">
        <v>513</v>
      </c>
      <c r="F59" s="103" t="s">
        <v>390</v>
      </c>
      <c r="G59" s="102" t="s">
        <v>459</v>
      </c>
      <c r="H59" s="102" t="s">
        <v>404</v>
      </c>
      <c r="I59" s="103" t="s">
        <v>398</v>
      </c>
      <c r="J59" s="103" t="s">
        <v>514</v>
      </c>
    </row>
    <row r="60" ht="52.5" customHeight="1" outlineLevel="1" spans="1:10">
      <c r="A60" s="103" t="s">
        <v>327</v>
      </c>
      <c r="B60" s="103" t="s">
        <v>505</v>
      </c>
      <c r="C60" s="103" t="s">
        <v>376</v>
      </c>
      <c r="D60" s="103" t="s">
        <v>393</v>
      </c>
      <c r="E60" s="103" t="s">
        <v>394</v>
      </c>
      <c r="F60" s="103" t="s">
        <v>395</v>
      </c>
      <c r="G60" s="102" t="s">
        <v>396</v>
      </c>
      <c r="H60" s="102" t="s">
        <v>397</v>
      </c>
      <c r="I60" s="103" t="s">
        <v>398</v>
      </c>
      <c r="J60" s="103" t="s">
        <v>399</v>
      </c>
    </row>
    <row r="61" ht="52.5" customHeight="1" outlineLevel="1" spans="1:10">
      <c r="A61" s="103" t="s">
        <v>327</v>
      </c>
      <c r="B61" s="103" t="s">
        <v>505</v>
      </c>
      <c r="C61" s="103" t="s">
        <v>400</v>
      </c>
      <c r="D61" s="103" t="s">
        <v>401</v>
      </c>
      <c r="E61" s="103" t="s">
        <v>515</v>
      </c>
      <c r="F61" s="103" t="s">
        <v>379</v>
      </c>
      <c r="G61" s="102" t="s">
        <v>68</v>
      </c>
      <c r="H61" s="102" t="s">
        <v>386</v>
      </c>
      <c r="I61" s="103" t="s">
        <v>381</v>
      </c>
      <c r="J61" s="103" t="s">
        <v>516</v>
      </c>
    </row>
    <row r="62" ht="52.5" customHeight="1" outlineLevel="1" spans="1:10">
      <c r="A62" s="103" t="s">
        <v>327</v>
      </c>
      <c r="B62" s="103" t="s">
        <v>505</v>
      </c>
      <c r="C62" s="103" t="s">
        <v>406</v>
      </c>
      <c r="D62" s="103" t="s">
        <v>407</v>
      </c>
      <c r="E62" s="103" t="s">
        <v>517</v>
      </c>
      <c r="F62" s="103" t="s">
        <v>379</v>
      </c>
      <c r="G62" s="102" t="s">
        <v>385</v>
      </c>
      <c r="H62" s="102" t="s">
        <v>386</v>
      </c>
      <c r="I62" s="103" t="s">
        <v>381</v>
      </c>
      <c r="J62" s="103" t="s">
        <v>518</v>
      </c>
    </row>
    <row r="63" ht="52.5" customHeight="1" outlineLevel="1" spans="1:10">
      <c r="A63" s="103" t="s">
        <v>349</v>
      </c>
      <c r="B63" s="103" t="s">
        <v>519</v>
      </c>
      <c r="C63" s="103" t="s">
        <v>376</v>
      </c>
      <c r="D63" s="103" t="s">
        <v>377</v>
      </c>
      <c r="E63" s="103" t="s">
        <v>520</v>
      </c>
      <c r="F63" s="103" t="s">
        <v>379</v>
      </c>
      <c r="G63" s="102" t="s">
        <v>60</v>
      </c>
      <c r="H63" s="102" t="s">
        <v>380</v>
      </c>
      <c r="I63" s="103" t="s">
        <v>381</v>
      </c>
      <c r="J63" s="103" t="s">
        <v>521</v>
      </c>
    </row>
    <row r="64" ht="52.5" customHeight="1" outlineLevel="1" spans="1:10">
      <c r="A64" s="103" t="s">
        <v>349</v>
      </c>
      <c r="B64" s="103" t="s">
        <v>519</v>
      </c>
      <c r="C64" s="103" t="s">
        <v>376</v>
      </c>
      <c r="D64" s="103" t="s">
        <v>383</v>
      </c>
      <c r="E64" s="103" t="s">
        <v>522</v>
      </c>
      <c r="F64" s="103" t="s">
        <v>390</v>
      </c>
      <c r="G64" s="102" t="s">
        <v>391</v>
      </c>
      <c r="H64" s="102" t="s">
        <v>386</v>
      </c>
      <c r="I64" s="103" t="s">
        <v>381</v>
      </c>
      <c r="J64" s="103" t="s">
        <v>523</v>
      </c>
    </row>
    <row r="65" ht="52.5" customHeight="1" outlineLevel="1" spans="1:10">
      <c r="A65" s="103" t="s">
        <v>349</v>
      </c>
      <c r="B65" s="103" t="s">
        <v>519</v>
      </c>
      <c r="C65" s="103" t="s">
        <v>376</v>
      </c>
      <c r="D65" s="103" t="s">
        <v>388</v>
      </c>
      <c r="E65" s="103" t="s">
        <v>524</v>
      </c>
      <c r="F65" s="103" t="s">
        <v>390</v>
      </c>
      <c r="G65" s="102" t="s">
        <v>391</v>
      </c>
      <c r="H65" s="102" t="s">
        <v>386</v>
      </c>
      <c r="I65" s="103" t="s">
        <v>381</v>
      </c>
      <c r="J65" s="103" t="s">
        <v>525</v>
      </c>
    </row>
    <row r="66" ht="52.5" customHeight="1" outlineLevel="1" spans="1:10">
      <c r="A66" s="103" t="s">
        <v>349</v>
      </c>
      <c r="B66" s="103" t="s">
        <v>519</v>
      </c>
      <c r="C66" s="103" t="s">
        <v>400</v>
      </c>
      <c r="D66" s="103" t="s">
        <v>401</v>
      </c>
      <c r="E66" s="103" t="s">
        <v>402</v>
      </c>
      <c r="F66" s="103" t="s">
        <v>390</v>
      </c>
      <c r="G66" s="102" t="s">
        <v>403</v>
      </c>
      <c r="H66" s="102" t="s">
        <v>404</v>
      </c>
      <c r="I66" s="103" t="s">
        <v>398</v>
      </c>
      <c r="J66" s="103" t="s">
        <v>405</v>
      </c>
    </row>
    <row r="67" ht="52.5" customHeight="1" outlineLevel="1" spans="1:10">
      <c r="A67" s="103" t="s">
        <v>349</v>
      </c>
      <c r="B67" s="103" t="s">
        <v>519</v>
      </c>
      <c r="C67" s="103" t="s">
        <v>406</v>
      </c>
      <c r="D67" s="103" t="s">
        <v>407</v>
      </c>
      <c r="E67" s="103" t="s">
        <v>526</v>
      </c>
      <c r="F67" s="103" t="s">
        <v>379</v>
      </c>
      <c r="G67" s="102" t="s">
        <v>409</v>
      </c>
      <c r="H67" s="102" t="s">
        <v>386</v>
      </c>
      <c r="I67" s="103" t="s">
        <v>381</v>
      </c>
      <c r="J67" s="103" t="s">
        <v>527</v>
      </c>
    </row>
    <row r="68" ht="52.5" customHeight="1" outlineLevel="1" spans="1:10">
      <c r="A68" s="103" t="s">
        <v>339</v>
      </c>
      <c r="B68" s="103" t="s">
        <v>528</v>
      </c>
      <c r="C68" s="103" t="s">
        <v>376</v>
      </c>
      <c r="D68" s="103" t="s">
        <v>377</v>
      </c>
      <c r="E68" s="103" t="s">
        <v>529</v>
      </c>
      <c r="F68" s="103" t="s">
        <v>379</v>
      </c>
      <c r="G68" s="102" t="s">
        <v>530</v>
      </c>
      <c r="H68" s="102" t="s">
        <v>414</v>
      </c>
      <c r="I68" s="103" t="s">
        <v>381</v>
      </c>
      <c r="J68" s="103" t="s">
        <v>529</v>
      </c>
    </row>
    <row r="69" ht="52.5" customHeight="1" outlineLevel="1" spans="1:10">
      <c r="A69" s="103" t="s">
        <v>339</v>
      </c>
      <c r="B69" s="103" t="s">
        <v>528</v>
      </c>
      <c r="C69" s="103" t="s">
        <v>376</v>
      </c>
      <c r="D69" s="103" t="s">
        <v>383</v>
      </c>
      <c r="E69" s="103" t="s">
        <v>487</v>
      </c>
      <c r="F69" s="103" t="s">
        <v>390</v>
      </c>
      <c r="G69" s="102" t="s">
        <v>391</v>
      </c>
      <c r="H69" s="102" t="s">
        <v>386</v>
      </c>
      <c r="I69" s="103" t="s">
        <v>381</v>
      </c>
      <c r="J69" s="103" t="s">
        <v>488</v>
      </c>
    </row>
    <row r="70" ht="52.5" customHeight="1" outlineLevel="1" spans="1:10">
      <c r="A70" s="103" t="s">
        <v>339</v>
      </c>
      <c r="B70" s="103" t="s">
        <v>528</v>
      </c>
      <c r="C70" s="103" t="s">
        <v>376</v>
      </c>
      <c r="D70" s="103" t="s">
        <v>388</v>
      </c>
      <c r="E70" s="103" t="s">
        <v>491</v>
      </c>
      <c r="F70" s="103" t="s">
        <v>390</v>
      </c>
      <c r="G70" s="102" t="s">
        <v>391</v>
      </c>
      <c r="H70" s="102" t="s">
        <v>386</v>
      </c>
      <c r="I70" s="103" t="s">
        <v>381</v>
      </c>
      <c r="J70" s="103" t="s">
        <v>492</v>
      </c>
    </row>
    <row r="71" ht="52.5" customHeight="1" outlineLevel="1" spans="1:10">
      <c r="A71" s="103" t="s">
        <v>339</v>
      </c>
      <c r="B71" s="103" t="s">
        <v>528</v>
      </c>
      <c r="C71" s="103" t="s">
        <v>376</v>
      </c>
      <c r="D71" s="103" t="s">
        <v>393</v>
      </c>
      <c r="E71" s="103" t="s">
        <v>394</v>
      </c>
      <c r="F71" s="103" t="s">
        <v>395</v>
      </c>
      <c r="G71" s="102" t="s">
        <v>396</v>
      </c>
      <c r="H71" s="102" t="s">
        <v>397</v>
      </c>
      <c r="I71" s="103" t="s">
        <v>398</v>
      </c>
      <c r="J71" s="103" t="s">
        <v>399</v>
      </c>
    </row>
    <row r="72" ht="52.5" customHeight="1" outlineLevel="1" spans="1:10">
      <c r="A72" s="103" t="s">
        <v>339</v>
      </c>
      <c r="B72" s="103" t="s">
        <v>528</v>
      </c>
      <c r="C72" s="103" t="s">
        <v>400</v>
      </c>
      <c r="D72" s="103" t="s">
        <v>401</v>
      </c>
      <c r="E72" s="103" t="s">
        <v>531</v>
      </c>
      <c r="F72" s="103" t="s">
        <v>390</v>
      </c>
      <c r="G72" s="102" t="s">
        <v>532</v>
      </c>
      <c r="H72" s="102" t="s">
        <v>404</v>
      </c>
      <c r="I72" s="103" t="s">
        <v>398</v>
      </c>
      <c r="J72" s="103" t="s">
        <v>533</v>
      </c>
    </row>
    <row r="73" ht="52.5" customHeight="1" outlineLevel="1" spans="1:10">
      <c r="A73" s="103" t="s">
        <v>339</v>
      </c>
      <c r="B73" s="103" t="s">
        <v>528</v>
      </c>
      <c r="C73" s="103" t="s">
        <v>406</v>
      </c>
      <c r="D73" s="103" t="s">
        <v>407</v>
      </c>
      <c r="E73" s="103" t="s">
        <v>534</v>
      </c>
      <c r="F73" s="103" t="s">
        <v>390</v>
      </c>
      <c r="G73" s="102" t="s">
        <v>391</v>
      </c>
      <c r="H73" s="102" t="s">
        <v>386</v>
      </c>
      <c r="I73" s="103" t="s">
        <v>381</v>
      </c>
      <c r="J73" s="103" t="s">
        <v>535</v>
      </c>
    </row>
  </sheetData>
  <mergeCells count="24">
    <mergeCell ref="A2:J2"/>
    <mergeCell ref="A3:E3"/>
    <mergeCell ref="A7:A12"/>
    <mergeCell ref="A13:A18"/>
    <mergeCell ref="A19:A23"/>
    <mergeCell ref="A24:A28"/>
    <mergeCell ref="A29:A32"/>
    <mergeCell ref="A33:A37"/>
    <mergeCell ref="A38:A43"/>
    <mergeCell ref="A44:A55"/>
    <mergeCell ref="A56:A62"/>
    <mergeCell ref="A63:A67"/>
    <mergeCell ref="A68:A73"/>
    <mergeCell ref="B7:B12"/>
    <mergeCell ref="B13:B18"/>
    <mergeCell ref="B19:B23"/>
    <mergeCell ref="B24:B28"/>
    <mergeCell ref="B29:B32"/>
    <mergeCell ref="B33:B37"/>
    <mergeCell ref="B38:B43"/>
    <mergeCell ref="B44:B55"/>
    <mergeCell ref="B56:B62"/>
    <mergeCell ref="B63:B67"/>
    <mergeCell ref="B68:B73"/>
  </mergeCells>
  <pageMargins left="0.751388888888889" right="0.751388888888889" top="1" bottom="1" header="0.5" footer="0.5"/>
  <pageSetup paperSize="9" scale="62"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州对下转移支付预算表09-1</vt:lpstr>
      <vt:lpstr>州对下转移支付绩效目标表09-2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玩泥巴的臭小孩</cp:lastModifiedBy>
  <cp:revision>1</cp:revision>
  <dcterms:created xsi:type="dcterms:W3CDTF">2025-06-30T00:59:00Z</dcterms:created>
  <dcterms:modified xsi:type="dcterms:W3CDTF">2025-08-26T02:08:07Z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C04B07CB3E284016A7360FB43C749009_12</vt:lpwstr>
  </property>
</Properties>
</file>