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<sst xmlns="http://schemas.openxmlformats.org/spreadsheetml/2006/main" count="1128" uniqueCount="427">
  <si>
    <t>预算01-1表</t>
  </si>
  <si>
    <t>2025年部门财务收支预算总表</t>
  </si>
  <si>
    <t>单位名称：德宏傣族景颇族自治州农垦局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</si>
  <si>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</si>
  <si>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</si>
  <si>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</si>
  <si>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</si>
  <si>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</si>
  <si>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</si>
  <si>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</si>
  <si>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</si>
  <si>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</si>
  <si>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</si>
  <si>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</si>
  <si>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</si>
  <si>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</si>
  <si>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</si>
  <si>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</si>
  <si>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</si>
  <si>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</si>
  <si>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</si>
  <si>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</si>
  <si>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</si>
  <si>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</si>
  <si>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</si>
  <si>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</si>
  <si>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</si>
  <si>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</si>
  <si>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</si>
  <si>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</si>
  <si>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</si>
  <si>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</si>
  <si>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</si>
  <si>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</si>
  <si>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</si>
  <si>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</si>
  <si>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</si>
  <si>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</si>
  <si>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</si>
  <si>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</si>
  <si>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</si>
  <si>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</si>
  <si>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</si>
  <si>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</si>
  <si>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</si>
  <si>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</si>
  <si>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409001</t>
  </si>
  <si>
    <t>德宏傣族景颇族自治州农垦局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</si>
  <si>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</si>
  <si>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</si>
  <si>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</si>
  <si>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</si>
  <si>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</si>
  <si>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</si>
  <si>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</si>
  <si>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</si>
  <si>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</si>
  <si>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</si>
  <si>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</si>
  <si>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</si>
  <si>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</si>
  <si>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</si>
  <si>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</si>
  <si>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</si>
  <si>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</si>
  <si>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</si>
  <si>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</si>
  <si>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</si>
  <si>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</si>
  <si>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</si>
  <si>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</si>
  <si>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</si>
  <si>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</si>
  <si>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</si>
  <si>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</si>
  <si>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</si>
  <si>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</si>
  <si>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</si>
  <si>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</si>
  <si>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</si>
  <si>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</si>
  <si>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</si>
  <si>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</si>
  <si>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</si>
  <si>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</si>
  <si>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</si>
  <si>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</si>
  <si>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</si>
  <si>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</si>
  <si>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</si>
  <si>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</si>
  <si>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</si>
  <si>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</si>
  <si>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</si>
  <si>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</si>
  <si>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</si>
  <si>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</si>
  <si>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</si>
  <si>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</si>
  <si>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</si>
  <si>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</si>
  <si>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</si>
  <si>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2130105</t>
  </si>
  <si>
    <t>农垦运行</t>
  </si>
  <si>
    <t>221</t>
  </si>
  <si>
    <t>住房保障支出</t>
  </si>
  <si>
    <t>22102</t>
  </si>
  <si>
    <t>住房改革支出</t>
  </si>
  <si>
    <t>2210201</t>
  </si>
  <si>
    <t>住房公积金</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</si>
  <si>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</si>
  <si>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</si>
  <si>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</si>
  <si>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</si>
  <si>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</si>
  <si>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</si>
  <si>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</si>
  <si>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</si>
  <si>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</si>
  <si>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</si>
  <si>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</si>
  <si>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</si>
  <si>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</si>
  <si>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</si>
  <si>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</si>
  <si>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</si>
  <si>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</si>
  <si>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</si>
  <si>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</si>
  <si>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</si>
  <si>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</si>
  <si>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</si>
  <si>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</si>
  <si>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</si>
  <si>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</si>
  <si>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</si>
  <si>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</si>
  <si>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</si>
  <si>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</si>
  <si>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</si>
  <si>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</si>
  <si>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</si>
  <si>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</si>
  <si>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</si>
  <si>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</si>
  <si>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</si>
  <si>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支  出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</si>
  <si>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</si>
  <si>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</si>
  <si>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</si>
  <si>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</si>
  <si>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</si>
  <si>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</si>
  <si>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</si>
  <si>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</si>
  <si>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</si>
  <si>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</si>
  <si>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</si>
  <si>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</si>
  <si>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</si>
  <si>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</si>
  <si>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</si>
  <si>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</si>
  <si>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</si>
  <si>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</si>
  <si>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</si>
  <si>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</si>
  <si>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</si>
  <si>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</si>
  <si>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</si>
  <si>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</si>
  <si>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</si>
  <si>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</si>
  <si>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</si>
  <si>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</si>
  <si>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</si>
  <si>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</si>
  <si>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</si>
  <si>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</si>
  <si>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</si>
  <si>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</si>
  <si>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</si>
  <si>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</si>
  <si>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</si>
  <si>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533100210000000002916</t>
  </si>
  <si>
    <t>行政人员支出工资</t>
  </si>
  <si>
    <t>30101</t>
  </si>
  <si>
    <t>基本工资</t>
  </si>
  <si>
    <t>30102</t>
  </si>
  <si>
    <t>津贴补贴</t>
  </si>
  <si>
    <t>533100231100001446878</t>
  </si>
  <si>
    <t>绩效奖励行政</t>
  </si>
  <si>
    <t>30103</t>
  </si>
  <si>
    <t>奖金</t>
  </si>
  <si>
    <t>533100210000000002917</t>
  </si>
  <si>
    <t>社会保障缴费</t>
  </si>
  <si>
    <t>30108</t>
  </si>
  <si>
    <t>机关事业单位基本养老保险缴费</t>
  </si>
  <si>
    <t>30110</t>
  </si>
  <si>
    <t>职工基本医疗保险缴费</t>
  </si>
  <si>
    <t>533100231100001070005</t>
  </si>
  <si>
    <t>退休公务员医疗费</t>
  </si>
  <si>
    <t>30111</t>
  </si>
  <si>
    <t>公务员医疗补助缴费</t>
  </si>
  <si>
    <t>30112</t>
  </si>
  <si>
    <t>其他社会保障缴费</t>
  </si>
  <si>
    <t>533100210000000002918</t>
  </si>
  <si>
    <t>30113</t>
  </si>
  <si>
    <t>533100251100003736010</t>
  </si>
  <si>
    <t>编外人员经费</t>
  </si>
  <si>
    <t>30199</t>
  </si>
  <si>
    <t>其他工资福利支出</t>
  </si>
  <si>
    <t>533100210000000002922</t>
  </si>
  <si>
    <t>一般公用经费</t>
  </si>
  <si>
    <t>30201</t>
  </si>
  <si>
    <t>办公费</t>
  </si>
  <si>
    <t>30205</t>
  </si>
  <si>
    <t>水费</t>
  </si>
  <si>
    <t>30206</t>
  </si>
  <si>
    <t>电费</t>
  </si>
  <si>
    <t>533100221100000382509</t>
  </si>
  <si>
    <t>公用经费安排的公务接待费</t>
  </si>
  <si>
    <t>30217</t>
  </si>
  <si>
    <t>533100221100000382510</t>
  </si>
  <si>
    <t>公用经费安排的工会经费</t>
  </si>
  <si>
    <t>30228</t>
  </si>
  <si>
    <t>工会经费</t>
  </si>
  <si>
    <t>30229</t>
  </si>
  <si>
    <t>福利费</t>
  </si>
  <si>
    <t>30299</t>
  </si>
  <si>
    <t>其他商品和服务支出</t>
  </si>
  <si>
    <t>533100210000000002921</t>
  </si>
  <si>
    <t>退休公用经费</t>
  </si>
  <si>
    <t>533100231100001079356</t>
  </si>
  <si>
    <t>公务交通补贴（行政）</t>
  </si>
  <si>
    <t>30239</t>
  </si>
  <si>
    <t>其他交通费用</t>
  </si>
  <si>
    <t>预算05-1表</t>
  </si>
  <si>
    <t>2025年部门项目支出预算表</t>
  </si>
  <si>
    <t>项目分类</t>
  </si>
  <si>
    <t>项目单位</t>
  </si>
  <si>
    <t>经济科目编码</t>
  </si>
  <si>
    <t>经济科目名称</t>
  </si>
  <si>
    <t>本年拨款</t>
  </si>
  <si>
    <t>其中：本次下达</t>
  </si>
  <si>
    <t>全面深化农垦改革及橡胶产业发展工作经费</t>
  </si>
  <si>
    <t>专项业务类</t>
  </si>
  <si>
    <t>533100210000000001838</t>
  </si>
  <si>
    <t>30202</t>
  </si>
  <si>
    <t>印刷费</t>
  </si>
  <si>
    <t>30207</t>
  </si>
  <si>
    <t>邮电费</t>
  </si>
  <si>
    <t>30209</t>
  </si>
  <si>
    <t>物业管理费</t>
  </si>
  <si>
    <t>30211</t>
  </si>
  <si>
    <t>差旅费</t>
  </si>
  <si>
    <t>30213</t>
  </si>
  <si>
    <t>维修（护）费</t>
  </si>
  <si>
    <t>30215</t>
  </si>
  <si>
    <t>会议费</t>
  </si>
  <si>
    <t>30216</t>
  </si>
  <si>
    <t>培训费</t>
  </si>
  <si>
    <t>30218</t>
  </si>
  <si>
    <t>专用材料费</t>
  </si>
  <si>
    <t>30226</t>
  </si>
  <si>
    <t>劳务费</t>
  </si>
  <si>
    <t>30227</t>
  </si>
  <si>
    <t>委托业务费</t>
  </si>
  <si>
    <t>30231</t>
  </si>
  <si>
    <t>公务用车运行维护费</t>
  </si>
  <si>
    <t>31002</t>
  </si>
  <si>
    <t>办公设备购置</t>
  </si>
  <si>
    <t>天然橡胶环境友好型生态胶园示范园建设专项经费</t>
  </si>
  <si>
    <t>事业发展类</t>
  </si>
  <si>
    <t>533100210000000002328</t>
  </si>
  <si>
    <t>预算05-2表</t>
  </si>
  <si>
    <t>单位名称、项目名称</t>
  </si>
  <si>
    <t>项目年度绩效目标</t>
  </si>
  <si>
    <t>一级指标</t>
  </si>
  <si>
    <t>二级指标</t>
  </si>
  <si>
    <t>三级指标</t>
  </si>
  <si>
    <t>指标性质</t>
  </si>
  <si>
    <t>指标值</t>
  </si>
  <si>
    <t>度量单位</t>
  </si>
  <si>
    <t>指标属性</t>
  </si>
  <si>
    <t>指标内容</t>
  </si>
  <si>
    <t>一是全面深化农垦改革工作步入深水区，农场企业化改革的攻坚期，化解历史遗留问题的关键期，工作难度大、任务重，在推进农场企业化改革落实见效，理顺农场社区管理体制，健全完善农场公司现代企业制度体制机制，开展土地资产价值评估、认定处置工作，开展“三清”整治工作，建立完善国有土地林木等资源资产承包租赁管理制度，加大农场争议土地调出力度，推进土地确权登记发证和农场居民住房登记办证工作，推进国有农场土地资源资产化、资本化，加强企业人才队伍建设、进一步创新经营体制机制，推进农场社区建设，加强国有资产监管，着力维护垦区社会和谐稳定等农垦改革发展任务的落实方面需要大量的工作经费。
二是为统筹发展和巩固提升我州橡胶产业，履行对全州天然橡胶产业的宏观指导、行业管理职责，开展对全州橡胶产业的统筹协调、调查研究、规划编制、科技推广、项目申报、扩大种植、龙头引进、提升效益等相关工作。以点带面，示范先行，坚持开发与保护相协调方针，结合胶园更新和低产低质胶园改造，改变传统单一种植模式，改进现行栽培措施，因地制宜建设物种丰富、结构多样的立体种植（养殖）的环境友好型生态胶园，发挥示范建设带动作用，引领植胶企业和专业合作社走“生产标准化、基地规模化、产业发展绿色化”的现代农业发展之路，带动胶工、胶农增收，促进天然橡胶产业持续健康绿色发展，助推乡村振兴示范区建设。</t>
  </si>
  <si>
    <t>产出指标</t>
  </si>
  <si>
    <t>数量指标</t>
  </si>
  <si>
    <t>垦区生产总值</t>
  </si>
  <si>
    <t>&gt;=</t>
  </si>
  <si>
    <t>4.00</t>
  </si>
  <si>
    <t>%</t>
  </si>
  <si>
    <t>定量指标</t>
  </si>
  <si>
    <t>垦区生产总值4.00%及以上。</t>
  </si>
  <si>
    <t>完成天然橡胶能力提升培训次数</t>
  </si>
  <si>
    <t>=</t>
  </si>
  <si>
    <t>次</t>
  </si>
  <si>
    <t>组织人员开展天然橡胶基地能力等建设项目管理和统计培训7次。</t>
  </si>
  <si>
    <t>完成改革培训工作任务次数</t>
  </si>
  <si>
    <t>开展农垦改革发展专题培训和国有企业经营管理能力提升专题培训各1次，赴省内、省外参加各类学习培训及改革发展培训不少于4次。</t>
  </si>
  <si>
    <t>质量指标</t>
  </si>
  <si>
    <t>培训覆盖率</t>
  </si>
  <si>
    <t>100.00</t>
  </si>
  <si>
    <t>开展农垦改革发展专题培训和国有企业经营管理能力提升专题培训各1次，做到全州5个农场培训全覆盖。</t>
  </si>
  <si>
    <t>控制病虫害发病率</t>
  </si>
  <si>
    <t>&lt;</t>
  </si>
  <si>
    <t>30.00</t>
  </si>
  <si>
    <t>病虫害发病率小于30.00%。</t>
  </si>
  <si>
    <t>时效指标</t>
  </si>
  <si>
    <t>2025年内完成农场企业化改革</t>
  </si>
  <si>
    <t>2025</t>
  </si>
  <si>
    <t>年</t>
  </si>
  <si>
    <t>赴州外、省外培训和赴省内、省外考察，学习借鉴其他垦区先进经验，助推我州农垦改革发展工作，促进农场企业有效增收，努力搭建平台，推进各农场积极与其他优势农业企业合作，进一步推进5个农场企业化改革进程。</t>
  </si>
  <si>
    <t>成本指标</t>
  </si>
  <si>
    <t>经济成本指标</t>
  </si>
  <si>
    <t>&lt;=</t>
  </si>
  <si>
    <t>86.81</t>
  </si>
  <si>
    <t>万元</t>
  </si>
  <si>
    <t>项目资金需紧密围绕实施方案，并根据州农垦局的实际情况支出。项目资金预算编制严格依据财政的有关规定执行，项目实施与我局的财力与事权匹配，且做到厉行节约、统筹安排、专款专用。</t>
  </si>
  <si>
    <t>效益指标</t>
  </si>
  <si>
    <t>经济效益</t>
  </si>
  <si>
    <t>橡胶产值增长</t>
  </si>
  <si>
    <t>&gt;</t>
  </si>
  <si>
    <t>1.20</t>
  </si>
  <si>
    <t>橡胶产值增幅大于等于1.20%</t>
  </si>
  <si>
    <t>社会效益</t>
  </si>
  <si>
    <t>改革政策知晓率</t>
  </si>
  <si>
    <t>开展农垦改革发展专题培训和国有企业经营管理能力提升专题培训，通过培训宣传提高农场干部职工对改革政策知晓率。</t>
  </si>
  <si>
    <t>提高胶农病虫害防治水平</t>
  </si>
  <si>
    <t>90.00</t>
  </si>
  <si>
    <t>通过橡胶病虫害检测体系建设、橡胶树病虫害统防统治，提高胶农病虫害防治水平。</t>
  </si>
  <si>
    <t>可持续影响</t>
  </si>
  <si>
    <t>天然橡胶播种面积与前三年平均面积比值</t>
  </si>
  <si>
    <t>95.00</t>
  </si>
  <si>
    <t>保持全州持续健康发展，减少因低价砍胶改种现象，天然橡胶播种面积与前三年平均面积比值≥95.00%。</t>
  </si>
  <si>
    <t>建立完善长效管理机制</t>
  </si>
  <si>
    <t>企业化改革中进一步创新经营体制机制，督促5个农场建立完善与社会主义市场经济相适应，与企业功能定位相配套的市场化人事管理、劳动用工和收入分配的“三项”制度管理体系。</t>
  </si>
  <si>
    <t>满意度指标</t>
  </si>
  <si>
    <t>服务对象满意度</t>
  </si>
  <si>
    <t>职工、胶农满意度</t>
  </si>
  <si>
    <t>一是召开农垦改革发展工作会和农场企业化改革现场推进会2次，全面分析当前农场改革存在的问题和短板，做好全年农垦改革工作部署和规划，进一步提升农场职工群众收入和满意度；二是橡胶产量增长，提高胶农满意度。</t>
  </si>
  <si>
    <t>统筹发展和巩固提升我州橡胶产业，履行对全州天然橡胶产业的宏观指导、行业管理职责，开展对全州橡胶产业的统筹协调、调查研究、规划编制、科技推广、项目申报、扩大种植、龙头引进、提升效益等相关工作，加强全州环境友好型生态胶园建设，通过示范园引领，全面推动立体生态胶园发展，实现“一改变、二提高、三增加”，即改变橡胶单一种植模式，提高胶园土地利用率和胶园植被覆盖，增加胶园综合产值、胶工胶农收入和企业效益，推动德宏州天然橡胶保护区划定后的建、管、护工作，促进德宏州天然橡胶产业持续绿色健康发展。至2025年，全州建成环境友好型生态胶园稳定在8万亩。</t>
  </si>
  <si>
    <t>完成1个示范园建设</t>
  </si>
  <si>
    <t>个</t>
  </si>
  <si>
    <t>充分发挥植胶区域优势，通过改变传统单一种植模式，改进现行栽培措施，完成1个示范园建设。</t>
  </si>
  <si>
    <t>示范园建设验收合格率</t>
  </si>
  <si>
    <t>充分发挥农垦植胶区域优势，通过改变传统单一种植模式，改进现行栽培措施，完成示范园建设及验收。</t>
  </si>
  <si>
    <t>2025年内完成示范园建设</t>
  </si>
  <si>
    <t>充分发挥植胶区域优势，通过改变传统单一种植模式，改进现行栽培措施，2025年内完成示范园建设。</t>
  </si>
  <si>
    <t>14.00</t>
  </si>
  <si>
    <t>项目资金需紧密围绕实施方案，并根据我局的实际情况支出。项目资金预算编制严格依据财政的有关规定执行，项目实施与我局的财力与事权匹配，且做到厉行节约、统筹安排、专款专用。</t>
  </si>
  <si>
    <t>提高胶园亩综合产出（产值）</t>
  </si>
  <si>
    <t>胶园立体化发展，胶园经济效益明显提高，胶园亩综合产出（产值）提高30.00%以上</t>
  </si>
  <si>
    <t>生态效益</t>
  </si>
  <si>
    <t>提高土地利用率</t>
  </si>
  <si>
    <t>胶园立体化发展，提高土地利用率30.00%以上</t>
  </si>
  <si>
    <t>提高植被覆盖</t>
  </si>
  <si>
    <t>20.00</t>
  </si>
  <si>
    <t>胶园实现立体化多层次植被覆盖，提高植被覆盖20.00%以上</t>
  </si>
  <si>
    <t>种植模式示范引领发挥</t>
  </si>
  <si>
    <t>有效发挥</t>
  </si>
  <si>
    <t>是/否</t>
  </si>
  <si>
    <t>定性指标</t>
  </si>
  <si>
    <t>充分发挥农垦植胶区域优势、资源优势和技术优势，结合胶园更新和低产低质胶园改造，改变传统单一种植模式，改进现行栽培措施，因地制宜建设物种丰富、结构多样的立体种植（养殖）的环境友好型生态胶园。</t>
  </si>
  <si>
    <t>受补助的植胶企业、专业合作社或胶农满意度</t>
  </si>
  <si>
    <t>应用先进适用橡胶生产新技术和综合配套技术，不断提高胶园产出水平和质量，实现植胶企业或胶农增收，满意度达到90.00%。</t>
  </si>
  <si>
    <t>预算06表</t>
  </si>
  <si>
    <t>本年政府性基金预算支出</t>
  </si>
  <si>
    <t>合  计</t>
  </si>
  <si>
    <t>注：本单位本年度无此项预算。</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</si>
  <si>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</si>
  <si>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</si>
  <si>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</si>
  <si>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</si>
  <si>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</si>
  <si>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</si>
  <si>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</si>
  <si>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</si>
  <si>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</si>
  <si>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</si>
  <si>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</si>
  <si>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</si>
  <si>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电子政务内网机房UPS</t>
  </si>
  <si>
    <t>不间断电源</t>
  </si>
  <si>
    <t>组</t>
  </si>
  <si>
    <t>公车加油</t>
  </si>
  <si>
    <t>车辆加油、添加燃料服务</t>
  </si>
  <si>
    <t>公车维修及保养服务</t>
  </si>
  <si>
    <t>车辆维修和保养服务</t>
  </si>
  <si>
    <t>复印纸</t>
  </si>
  <si>
    <t>盒</t>
  </si>
  <si>
    <t>公车保险费</t>
  </si>
  <si>
    <t>机动车保险服务</t>
  </si>
  <si>
    <t>文件柜</t>
  </si>
  <si>
    <t>保安服务</t>
  </si>
  <si>
    <t>物业管理服务</t>
  </si>
  <si>
    <t>人</t>
  </si>
  <si>
    <t>垃圾清运</t>
  </si>
  <si>
    <t>预算08表</t>
  </si>
  <si>
    <t>政府购买服务项目</t>
  </si>
  <si>
    <t>政府购买服务目录</t>
  </si>
  <si>
    <t>预算09-1表</t>
  </si>
  <si>
    <t>单位名称（项目）</t>
  </si>
  <si>
    <t>地区</t>
  </si>
  <si>
    <t>政府性基金</t>
  </si>
  <si>
    <t>芒市</t>
  </si>
  <si>
    <t>梁河</t>
  </si>
  <si>
    <t>盈江</t>
  </si>
  <si>
    <t>陇川</t>
  </si>
  <si>
    <t>瑞丽</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</si>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</sst>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 numFmtId="178" formatCode="yyyy/mm/dd\ hh:mm:ss"/>
    <numFmt numFmtId="179" formatCode="#,##0;\-#,##0;;@"/>
    <numFmt numFmtId="180" formatCode="hh:mm:ss"/>
  </numFmts>
  <fonts count="43">
    <font>
      <sz val="11"/>
      <color theme="1"/>
      <name val="宋体"/>
      <charset val="134"/>
      <scheme val="minor"/>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9"/>
      <color theme="1"/>
      <name val="宋体"/>
      <charset val="134"/>
    </font>
    <font>
      <sz val="10"/>
      <color theme="1"/>
      <name val="宋体"/>
      <charset val="134"/>
    </font>
    <font>
      <sz val="16"/>
      <color theme="1"/>
      <name val="宋体"/>
      <charset val="134"/>
    </font>
    <font>
      <b/>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 fillId="0" borderId="7">
      <alignment horizontal="righ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 fillId="0" borderId="7">
      <alignment horizontal="right" vertical="center"/>
    </xf>
    <xf numFmtId="0" fontId="29" fillId="0" borderId="0" applyNumberFormat="0" applyFill="0" applyBorder="0" applyAlignment="0" applyProtection="0">
      <alignment vertical="center"/>
    </xf>
    <xf numFmtId="0" fontId="0" fillId="7" borderId="14"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27" fillId="9" borderId="0" applyNumberFormat="0" applyBorder="0" applyAlignment="0" applyProtection="0">
      <alignment vertical="center"/>
    </xf>
    <xf numFmtId="0" fontId="30" fillId="0" borderId="16" applyNumberFormat="0" applyFill="0" applyAlignment="0" applyProtection="0">
      <alignment vertical="center"/>
    </xf>
    <xf numFmtId="0" fontId="27" fillId="10" borderId="0" applyNumberFormat="0" applyBorder="0" applyAlignment="0" applyProtection="0">
      <alignment vertical="center"/>
    </xf>
    <xf numFmtId="0" fontId="36" fillId="11" borderId="17" applyNumberFormat="0" applyAlignment="0" applyProtection="0">
      <alignment vertical="center"/>
    </xf>
    <xf numFmtId="0" fontId="37" fillId="11" borderId="13" applyNumberFormat="0" applyAlignment="0" applyProtection="0">
      <alignment vertical="center"/>
    </xf>
    <xf numFmtId="0" fontId="38" fillId="12" borderId="18"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10" fontId="2" fillId="0" borderId="7">
      <alignment horizontal="righ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177" fontId="2" fillId="0" borderId="7">
      <alignment horizontal="right" vertical="center"/>
    </xf>
    <xf numFmtId="49" fontId="2" fillId="0" borderId="7">
      <alignment horizontal="left" vertical="center" wrapText="1"/>
    </xf>
    <xf numFmtId="177" fontId="2" fillId="0" borderId="7">
      <alignment horizontal="right" vertical="center"/>
    </xf>
    <xf numFmtId="180" fontId="2" fillId="0" borderId="7">
      <alignment horizontal="right" vertical="center"/>
    </xf>
    <xf numFmtId="179" fontId="2" fillId="0" borderId="7">
      <alignment horizontal="right" vertical="center"/>
    </xf>
  </cellStyleXfs>
  <cellXfs count="214">
    <xf numFmtId="0" fontId="0" fillId="0" borderId="0" xfId="0" applyFont="1" applyBorder="1"/>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7" fontId="2" fillId="0" borderId="7" xfId="54" applyProtection="1">
      <alignment horizontal="right" vertical="center"/>
      <protection locked="0"/>
    </xf>
    <xf numFmtId="0" fontId="3" fillId="0" borderId="7" xfId="0" applyFont="1" applyFill="1" applyBorder="1" applyAlignment="1"/>
    <xf numFmtId="49" fontId="2" fillId="0" borderId="7" xfId="53"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left" vertical="center"/>
    </xf>
    <xf numFmtId="0" fontId="6" fillId="0" borderId="0" xfId="0" applyFont="1" applyFill="1" applyBorder="1" applyAlignment="1">
      <alignment vertical="top"/>
    </xf>
    <xf numFmtId="0" fontId="3" fillId="0" borderId="0" xfId="0" applyFont="1" applyFill="1" applyBorder="1" applyAlignment="1" applyProtection="1">
      <alignment horizontal="right"/>
      <protection locked="0"/>
    </xf>
    <xf numFmtId="0" fontId="5" fillId="0" borderId="7" xfId="0" applyFont="1" applyFill="1" applyBorder="1" applyAlignment="1">
      <alignment horizontal="right" vertical="center" wrapText="1"/>
    </xf>
    <xf numFmtId="0" fontId="5" fillId="0" borderId="7" xfId="0" applyFont="1" applyFill="1" applyBorder="1" applyAlignment="1" applyProtection="1">
      <alignment horizontal="right" vertical="center" wrapText="1"/>
      <protection locked="0"/>
    </xf>
    <xf numFmtId="0" fontId="5"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protection locked="0"/>
    </xf>
    <xf numFmtId="0" fontId="7"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0" xfId="0" applyFont="1" applyFill="1" applyBorder="1" applyAlignment="1" applyProtection="1">
      <alignment horizontal="right" vertical="center"/>
      <protection locked="0"/>
    </xf>
    <xf numFmtId="0" fontId="3" fillId="0" borderId="0" xfId="0" applyFont="1" applyFill="1" applyAlignment="1"/>
    <xf numFmtId="0" fontId="3" fillId="0" borderId="0" xfId="0" applyFont="1" applyFill="1" applyAlignment="1">
      <alignment horizontal="right" vertical="center"/>
    </xf>
    <xf numFmtId="0" fontId="7"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0" xfId="0" applyFont="1" applyFill="1" applyAlignment="1">
      <alignment wrapText="1"/>
    </xf>
    <xf numFmtId="0" fontId="3" fillId="0" borderId="0" xfId="0" applyFont="1" applyFill="1" applyAlignment="1">
      <alignment horizontal="right" wrapText="1"/>
    </xf>
    <xf numFmtId="0" fontId="3" fillId="0" borderId="0" xfId="0" applyFont="1" applyFill="1" applyAlignment="1">
      <alignment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5" fillId="0" borderId="0" xfId="0" applyFont="1" applyFill="1" applyAlignment="1" applyProtection="1">
      <alignment horizontal="right" vertical="center"/>
      <protection locked="0"/>
    </xf>
    <xf numFmtId="0" fontId="5" fillId="0" borderId="0" xfId="0" applyFont="1" applyFill="1" applyAlignment="1" applyProtection="1">
      <alignment horizontal="right"/>
      <protection locked="0"/>
    </xf>
    <xf numFmtId="0" fontId="3" fillId="0" borderId="0" xfId="0" applyFont="1" applyFill="1" applyBorder="1" applyAlignment="1">
      <alignment vertical="top"/>
    </xf>
    <xf numFmtId="0" fontId="1" fillId="0" borderId="5" xfId="0"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1"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8" xfId="0"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left" vertical="center"/>
    </xf>
    <xf numFmtId="0" fontId="5" fillId="0" borderId="8" xfId="0" applyFont="1" applyFill="1" applyBorder="1" applyAlignment="1">
      <alignment horizontal="right" vertical="center"/>
    </xf>
    <xf numFmtId="0" fontId="5" fillId="0" borderId="6" xfId="0" applyFont="1" applyFill="1" applyBorder="1" applyAlignment="1">
      <alignment horizontal="left" vertical="center" wrapText="1" indent="2"/>
    </xf>
    <xf numFmtId="0" fontId="5" fillId="0" borderId="11"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wrapText="1"/>
      <protection locked="0"/>
    </xf>
    <xf numFmtId="0" fontId="1" fillId="0" borderId="12" xfId="0" applyFont="1" applyFill="1" applyBorder="1" applyAlignment="1">
      <alignment horizontal="center" vertical="center" wrapText="1"/>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5" fillId="0" borderId="0" xfId="0" applyFont="1" applyFill="1" applyBorder="1" applyAlignment="1">
      <alignment horizontal="right"/>
    </xf>
    <xf numFmtId="0" fontId="8" fillId="0" borderId="0" xfId="0" applyFont="1" applyFill="1" applyBorder="1" applyAlignment="1" applyProtection="1">
      <alignment horizontal="right"/>
      <protection locked="0"/>
    </xf>
    <xf numFmtId="49" fontId="8" fillId="0" borderId="0" xfId="0" applyNumberFormat="1" applyFont="1" applyFill="1" applyBorder="1" applyAlignment="1" applyProtection="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10"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4" fontId="5" fillId="0" borderId="7" xfId="0" applyNumberFormat="1" applyFont="1" applyFill="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Fill="1" applyBorder="1" applyAlignment="1">
      <alignment horizontal="right" vertical="center" wrapText="1"/>
    </xf>
    <xf numFmtId="49" fontId="12" fillId="0" borderId="0" xfId="0" applyNumberFormat="1" applyFont="1" applyFill="1" applyBorder="1" applyAlignment="1">
      <alignment horizontal="left" vertical="center" wrapText="1"/>
    </xf>
    <xf numFmtId="49" fontId="12" fillId="0" borderId="0"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5" fillId="0" borderId="7" xfId="53" applyFont="1">
      <alignment horizontal="left" vertical="center" wrapText="1"/>
    </xf>
    <xf numFmtId="49" fontId="5" fillId="0" borderId="7" xfId="53" applyFont="1" applyAlignment="1">
      <alignment horizontal="center" vertical="center" wrapText="1"/>
    </xf>
    <xf numFmtId="177" fontId="5" fillId="0" borderId="7" xfId="54" applyFont="1">
      <alignment horizontal="right" vertical="center"/>
    </xf>
    <xf numFmtId="0" fontId="13"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14"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5"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4" fontId="15" fillId="0" borderId="7" xfId="0" applyNumberFormat="1" applyFont="1" applyFill="1" applyBorder="1" applyAlignment="1">
      <alignment vertical="center"/>
    </xf>
    <xf numFmtId="4" fontId="15" fillId="0" borderId="2" xfId="0" applyNumberFormat="1" applyFont="1" applyFill="1" applyBorder="1" applyAlignment="1">
      <alignment vertical="center"/>
    </xf>
    <xf numFmtId="49" fontId="13"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77" fontId="2" fillId="0" borderId="7" xfId="0" applyNumberFormat="1" applyFont="1" applyFill="1" applyBorder="1" applyAlignment="1" applyProtection="1">
      <alignment horizontal="right" vertical="center"/>
      <protection locked="0"/>
    </xf>
    <xf numFmtId="0" fontId="19" fillId="0" borderId="7" xfId="0" applyFont="1" applyFill="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Alignment="1">
      <alignment horizontal="center" vertical="center" wrapText="1"/>
    </xf>
    <xf numFmtId="0" fontId="5" fillId="0" borderId="7" xfId="0" applyFont="1" applyFill="1" applyBorder="1" applyAlignment="1">
      <alignment horizontal="center" vertical="center"/>
    </xf>
    <xf numFmtId="0" fontId="5" fillId="0" borderId="7" xfId="53" applyNumberFormat="1" applyFont="1">
      <alignment horizontal="left" vertical="center" wrapText="1"/>
    </xf>
    <xf numFmtId="0" fontId="5" fillId="0" borderId="7" xfId="53" applyNumberFormat="1" applyFont="1" applyAlignment="1">
      <alignment horizontal="left" vertical="center" wrapText="1" indent="1"/>
    </xf>
    <xf numFmtId="0" fontId="5" fillId="0" borderId="7" xfId="53" applyNumberFormat="1" applyFont="1" applyAlignment="1">
      <alignment horizontal="left" vertical="center" wrapText="1" indent="2"/>
    </xf>
    <xf numFmtId="0" fontId="0" fillId="0" borderId="0" xfId="0" applyFont="1" applyBorder="1" applyAlignment="1">
      <alignment horizontal="center" vertical="center"/>
    </xf>
    <xf numFmtId="177" fontId="20" fillId="0" borderId="7" xfId="0" applyNumberFormat="1" applyFont="1" applyBorder="1" applyAlignment="1">
      <alignment horizontal="right" vertical="center"/>
    </xf>
    <xf numFmtId="0" fontId="7" fillId="0" borderId="0" xfId="0" applyFont="1" applyBorder="1" applyAlignment="1" applyProtection="1">
      <alignment horizontal="center" vertical="center"/>
      <protection locked="0"/>
    </xf>
    <xf numFmtId="0" fontId="4"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Border="1"/>
    <xf numFmtId="0" fontId="3" fillId="0" borderId="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2" fillId="0" borderId="7" xfId="0" applyFont="1" applyFill="1" applyBorder="1" applyAlignment="1">
      <alignment vertical="center" wrapText="1"/>
    </xf>
    <xf numFmtId="4" fontId="5" fillId="0" borderId="7" xfId="0" applyNumberFormat="1" applyFont="1" applyBorder="1" applyAlignment="1" applyProtection="1">
      <alignment horizontal="righ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0" xfId="0" applyFont="1" applyBorder="1" applyProtection="1">
      <protection locked="0"/>
    </xf>
    <xf numFmtId="0" fontId="4" fillId="0" borderId="0" xfId="0" applyFont="1" applyBorder="1" applyAlignment="1" applyProtection="1">
      <alignment horizontal="center" vertical="center"/>
      <protection locked="0"/>
    </xf>
    <xf numFmtId="0" fontId="6" fillId="0" borderId="0" xfId="0" applyFont="1" applyBorder="1" applyProtection="1">
      <protection locked="0"/>
    </xf>
    <xf numFmtId="0" fontId="3" fillId="0" borderId="0" xfId="0" applyFont="1" applyBorder="1" applyAlignment="1" applyProtection="1">
      <alignment horizontal="right"/>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5" fillId="0" borderId="0" xfId="0" applyFont="1" applyBorder="1" applyAlignment="1">
      <alignment horizontal="right"/>
    </xf>
    <xf numFmtId="0" fontId="7" fillId="0" borderId="0" xfId="0" applyFont="1" applyBorder="1" applyAlignment="1">
      <alignment horizontal="center" vertical="center"/>
    </xf>
    <xf numFmtId="0" fontId="4" fillId="0" borderId="0" xfId="0" applyFont="1" applyBorder="1" applyAlignment="1">
      <alignment horizontal="center" vertical="top"/>
    </xf>
    <xf numFmtId="0" fontId="18" fillId="0" borderId="0" xfId="0" applyFont="1" applyBorder="1" applyAlignment="1">
      <alignment horizontal="center" vertical="center"/>
    </xf>
    <xf numFmtId="0" fontId="5" fillId="0" borderId="0" xfId="0" applyFont="1" applyBorder="1" applyAlignment="1">
      <alignment horizontal="righ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5" fillId="0" borderId="7" xfId="0" applyFont="1" applyBorder="1" applyAlignment="1">
      <alignment horizontal="left" vertical="center"/>
    </xf>
    <xf numFmtId="4" fontId="5" fillId="0" borderId="7" xfId="0" applyNumberFormat="1" applyFont="1" applyBorder="1" applyAlignment="1">
      <alignment horizontal="right" vertical="center"/>
    </xf>
    <xf numFmtId="49" fontId="20" fillId="0" borderId="7" xfId="53" applyNumberFormat="1" applyFont="1" applyBorder="1">
      <alignment horizontal="left" vertical="center" wrapText="1"/>
    </xf>
    <xf numFmtId="0" fontId="5" fillId="0" borderId="6" xfId="0" applyFont="1" applyBorder="1" applyAlignment="1">
      <alignment horizontal="left" vertical="center"/>
    </xf>
    <xf numFmtId="49" fontId="22" fillId="0" borderId="7" xfId="53" applyNumberFormat="1" applyFont="1" applyBorder="1">
      <alignment horizontal="left"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6" xfId="0" applyFont="1" applyBorder="1" applyAlignment="1">
      <alignment horizontal="left" vertical="center"/>
    </xf>
    <xf numFmtId="4" fontId="23" fillId="0" borderId="7" xfId="0" applyNumberFormat="1" applyFont="1" applyBorder="1" applyAlignment="1">
      <alignment horizontal="right" vertical="center"/>
    </xf>
    <xf numFmtId="0" fontId="23" fillId="0" borderId="7" xfId="0" applyFont="1" applyBorder="1" applyAlignment="1">
      <alignment horizontal="left" vertical="center"/>
    </xf>
    <xf numFmtId="177" fontId="23" fillId="0" borderId="7" xfId="0" applyNumberFormat="1" applyFont="1" applyBorder="1" applyAlignment="1">
      <alignment horizontal="righ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3"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pane ySplit="1" topLeftCell="A11" activePane="bottomLeft" state="frozen"/>
      <selection/>
      <selection pane="bottomLeft" activeCell="A4" sqref="A4:B4"/>
    </sheetView>
  </sheetViews>
  <sheetFormatPr defaultColWidth="8" defaultRowHeight="14.25" customHeight="1" outlineLevelCol="3"/>
  <cols>
    <col min="1" max="1" width="39.575" customWidth="1"/>
    <col min="2" max="2" width="15.125" customWidth="1"/>
    <col min="3" max="3" width="40.425" customWidth="1"/>
    <col min="4" max="4" width="16.125" customWidth="1"/>
  </cols>
  <sheetData>
    <row r="1" customHeight="1" spans="1:4">
      <c r="A1" s="157"/>
      <c r="B1" s="157"/>
      <c r="C1" s="157"/>
      <c r="D1" s="157"/>
    </row>
    <row r="2" ht="12" customHeight="1" spans="4:4">
      <c r="D2" s="191" t="s">
        <v>0</v>
      </c>
    </row>
    <row r="3" ht="36" customHeight="1" spans="1:4">
      <c r="A3" s="192" t="s">
        <v>1</v>
      </c>
      <c r="B3" s="193"/>
      <c r="C3" s="193"/>
      <c r="D3" s="193"/>
    </row>
    <row r="4" ht="21" customHeight="1" spans="1:4">
      <c r="A4" s="161" t="s">
        <v>2</v>
      </c>
      <c r="B4" s="194"/>
      <c r="C4" s="194"/>
      <c r="D4" s="195" t="s">
        <v>3</v>
      </c>
    </row>
    <row r="5" ht="19.5" customHeight="1" spans="1:4">
      <c r="A5" s="196" t="s">
        <v>4</v>
      </c>
      <c r="B5" s="197"/>
      <c r="C5" s="196" t="s">
        <v>5</v>
      </c>
      <c r="D5" s="197"/>
    </row>
    <row r="6" ht="19.5" customHeight="1" spans="1:4">
      <c r="A6" s="198" t="s">
        <v>6</v>
      </c>
      <c r="B6" s="198" t="s">
        <v>7</v>
      </c>
      <c r="C6" s="198" t="s">
        <v>8</v>
      </c>
      <c r="D6" s="198" t="s">
        <v>7</v>
      </c>
    </row>
    <row r="7" ht="19.5" customHeight="1" spans="1:4">
      <c r="A7" s="199"/>
      <c r="B7" s="199"/>
      <c r="C7" s="199"/>
      <c r="D7" s="199"/>
    </row>
    <row r="8" ht="25.4" customHeight="1" spans="1:4">
      <c r="A8" s="200" t="s">
        <v>9</v>
      </c>
      <c r="B8" s="124">
        <v>5198078.98</v>
      </c>
      <c r="C8" s="122" t="str">
        <f>"一"&amp;"、"&amp;"社会保障和就业支出"</f>
        <v>一、社会保障和就业支出</v>
      </c>
      <c r="D8" s="124">
        <v>431005.92</v>
      </c>
    </row>
    <row r="9" ht="25.4" customHeight="1" spans="1:4">
      <c r="A9" s="200" t="s">
        <v>10</v>
      </c>
      <c r="B9" s="201"/>
      <c r="C9" s="122" t="str">
        <f>"二"&amp;"、"&amp;"卫生健康支出"</f>
        <v>二、卫生健康支出</v>
      </c>
      <c r="D9" s="124">
        <v>337459.22</v>
      </c>
    </row>
    <row r="10" ht="25.4" customHeight="1" spans="1:4">
      <c r="A10" s="200" t="s">
        <v>11</v>
      </c>
      <c r="B10" s="201"/>
      <c r="C10" s="122" t="str">
        <f>"三"&amp;"、"&amp;"农林水支出"</f>
        <v>三、农林水支出</v>
      </c>
      <c r="D10" s="124">
        <v>4146500.24</v>
      </c>
    </row>
    <row r="11" ht="25.4" customHeight="1" spans="1:4">
      <c r="A11" s="200" t="s">
        <v>12</v>
      </c>
      <c r="B11" s="174"/>
      <c r="C11" s="122" t="str">
        <f>"四"&amp;"、"&amp;"住房保障支出"</f>
        <v>四、住房保障支出</v>
      </c>
      <c r="D11" s="124">
        <v>283113.6</v>
      </c>
    </row>
    <row r="12" ht="25.4" customHeight="1" spans="1:4">
      <c r="A12" s="200" t="s">
        <v>13</v>
      </c>
      <c r="B12" s="201"/>
      <c r="C12" s="202"/>
      <c r="D12" s="201"/>
    </row>
    <row r="13" ht="25.4" customHeight="1" spans="1:4">
      <c r="A13" s="200" t="s">
        <v>14</v>
      </c>
      <c r="B13" s="174"/>
      <c r="C13" s="202"/>
      <c r="D13" s="201"/>
    </row>
    <row r="14" ht="25.4" customHeight="1" spans="1:4">
      <c r="A14" s="200" t="s">
        <v>15</v>
      </c>
      <c r="B14" s="174"/>
      <c r="C14" s="202"/>
      <c r="D14" s="201"/>
    </row>
    <row r="15" ht="25.4" customHeight="1" spans="1:4">
      <c r="A15" s="200" t="s">
        <v>16</v>
      </c>
      <c r="B15" s="174"/>
      <c r="C15" s="202"/>
      <c r="D15" s="201"/>
    </row>
    <row r="16" ht="25.4" customHeight="1" spans="1:4">
      <c r="A16" s="203" t="s">
        <v>17</v>
      </c>
      <c r="B16" s="174"/>
      <c r="C16" s="204"/>
      <c r="D16" s="201"/>
    </row>
    <row r="17" ht="25.4" customHeight="1" spans="1:4">
      <c r="A17" s="203" t="s">
        <v>18</v>
      </c>
      <c r="B17" s="201"/>
      <c r="C17" s="204"/>
      <c r="D17" s="201"/>
    </row>
    <row r="18" ht="25.4" customHeight="1" spans="1:4">
      <c r="A18" s="205" t="s">
        <v>19</v>
      </c>
      <c r="B18" s="124">
        <v>5198078.98</v>
      </c>
      <c r="C18" s="206" t="s">
        <v>20</v>
      </c>
      <c r="D18" s="124">
        <v>5198078.98</v>
      </c>
    </row>
    <row r="19" ht="25.4" customHeight="1" spans="1:4">
      <c r="A19" s="207" t="s">
        <v>21</v>
      </c>
      <c r="B19" s="208"/>
      <c r="C19" s="209" t="s">
        <v>22</v>
      </c>
      <c r="D19" s="210"/>
    </row>
    <row r="20" ht="25.4" customHeight="1" spans="1:4">
      <c r="A20" s="211" t="s">
        <v>23</v>
      </c>
      <c r="B20" s="201"/>
      <c r="C20" s="212" t="s">
        <v>23</v>
      </c>
      <c r="D20" s="174"/>
    </row>
    <row r="21" ht="25.4" customHeight="1" spans="1:4">
      <c r="A21" s="211" t="s">
        <v>24</v>
      </c>
      <c r="B21" s="201"/>
      <c r="C21" s="212" t="s">
        <v>25</v>
      </c>
      <c r="D21" s="174"/>
    </row>
    <row r="22" ht="25.4" customHeight="1" spans="1:4">
      <c r="A22" s="213" t="s">
        <v>26</v>
      </c>
      <c r="B22" s="124">
        <v>5198078.98</v>
      </c>
      <c r="C22" s="206" t="s">
        <v>27</v>
      </c>
      <c r="D22" s="124">
        <v>5198078.98</v>
      </c>
    </row>
  </sheetData>
  <mergeCells count="8">
    <mergeCell ref="A3:D3"/>
    <mergeCell ref="A4:B4"/>
    <mergeCell ref="A5:B5"/>
    <mergeCell ref="C5:D5"/>
    <mergeCell ref="A6:A7"/>
    <mergeCell ref="B6:B7"/>
    <mergeCell ref="C6:C7"/>
    <mergeCell ref="D6:D7"/>
  </mergeCells>
  <pageMargins left="0.314583333333333" right="0.236111111111111" top="0.432638888888889" bottom="0.354166666666667" header="0.5" footer="0.39305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8" defaultRowHeight="14.25" customHeight="1" outlineLevelCol="5"/>
  <cols>
    <col min="1" max="6" width="21.3" style="1" customWidth="1"/>
    <col min="7" max="16384" width="8" style="1"/>
  </cols>
  <sheetData>
    <row r="1" s="1" customFormat="1" ht="12" customHeight="1" spans="1:6">
      <c r="A1" s="102">
        <v>1</v>
      </c>
      <c r="B1" s="103">
        <v>0</v>
      </c>
      <c r="C1" s="102">
        <v>1</v>
      </c>
      <c r="D1" s="82"/>
      <c r="E1" s="82"/>
      <c r="F1" s="101" t="s">
        <v>367</v>
      </c>
    </row>
    <row r="2" s="1" customFormat="1" ht="26.25" customHeight="1" spans="1:6">
      <c r="A2" s="104" t="str">
        <f>"2025"&amp;"年部门政府性基金预算支出预算表"</f>
        <v>2025年部门政府性基金预算支出预算表</v>
      </c>
      <c r="B2" s="104"/>
      <c r="C2" s="105"/>
      <c r="D2" s="106"/>
      <c r="E2" s="106"/>
      <c r="F2" s="106"/>
    </row>
    <row r="3" s="1" customFormat="1" ht="13.5" customHeight="1" spans="1:6">
      <c r="A3" s="107" t="str">
        <f>"单位名称："&amp;"德宏傣族景颇族自治州农垦局"</f>
        <v>单位名称：德宏傣族景颇族自治州农垦局</v>
      </c>
      <c r="B3" s="107"/>
      <c r="C3" s="108"/>
      <c r="D3" s="82"/>
      <c r="E3" s="82"/>
      <c r="F3" s="101" t="s">
        <v>3</v>
      </c>
    </row>
    <row r="4" s="1" customFormat="1" ht="19.5" customHeight="1" spans="1:6">
      <c r="A4" s="59" t="s">
        <v>161</v>
      </c>
      <c r="B4" s="109" t="s">
        <v>49</v>
      </c>
      <c r="C4" s="59" t="s">
        <v>50</v>
      </c>
      <c r="D4" s="36" t="s">
        <v>368</v>
      </c>
      <c r="E4" s="36"/>
      <c r="F4" s="36"/>
    </row>
    <row r="5" s="1" customFormat="1" ht="18.55" customHeight="1" spans="1:6">
      <c r="A5" s="59"/>
      <c r="B5" s="109"/>
      <c r="C5" s="59"/>
      <c r="D5" s="36" t="s">
        <v>32</v>
      </c>
      <c r="E5" s="36" t="s">
        <v>53</v>
      </c>
      <c r="F5" s="36" t="s">
        <v>54</v>
      </c>
    </row>
    <row r="6" s="1" customFormat="1" ht="20.25" customHeight="1" spans="1:6">
      <c r="A6" s="59">
        <v>1</v>
      </c>
      <c r="B6" s="110" t="s">
        <v>61</v>
      </c>
      <c r="C6" s="110" t="s">
        <v>62</v>
      </c>
      <c r="D6" s="110" t="s">
        <v>63</v>
      </c>
      <c r="E6" s="110" t="s">
        <v>64</v>
      </c>
      <c r="F6" s="110" t="s">
        <v>65</v>
      </c>
    </row>
    <row r="7" s="1" customFormat="1" ht="30" customHeight="1" spans="1:6">
      <c r="A7" s="34"/>
      <c r="B7" s="109"/>
      <c r="C7" s="34"/>
      <c r="D7" s="111"/>
      <c r="E7" s="112"/>
      <c r="F7" s="112"/>
    </row>
    <row r="8" s="1" customFormat="1" ht="30" customHeight="1" spans="1:6">
      <c r="A8" s="23"/>
      <c r="B8" s="23"/>
      <c r="C8" s="23"/>
      <c r="D8" s="111"/>
      <c r="E8" s="112"/>
      <c r="F8" s="112"/>
    </row>
    <row r="9" s="1" customFormat="1" ht="30" customHeight="1" spans="1:6">
      <c r="A9" s="21" t="s">
        <v>369</v>
      </c>
      <c r="B9" s="21"/>
      <c r="C9" s="21"/>
      <c r="D9" s="111"/>
      <c r="E9" s="112"/>
      <c r="F9" s="112"/>
    </row>
    <row r="10" ht="18" customHeight="1" spans="1:1">
      <c r="A10" s="40" t="s">
        <v>370</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8"/>
  <sheetViews>
    <sheetView showZeros="0" workbookViewId="0">
      <pane ySplit="1" topLeftCell="A11" activePane="bottomLeft" state="frozen"/>
      <selection/>
      <selection pane="bottomLeft" activeCell="D10" sqref="D10"/>
    </sheetView>
  </sheetViews>
  <sheetFormatPr defaultColWidth="8" defaultRowHeight="14.25" customHeight="1"/>
  <cols>
    <col min="1" max="1" width="36.625" style="1" customWidth="1"/>
    <col min="2" max="2" width="16" style="1" customWidth="1"/>
    <col min="3" max="3" width="19.375" style="1" customWidth="1"/>
    <col min="4" max="5" width="3.175" style="1" customWidth="1"/>
    <col min="6" max="6" width="4.875" style="1" customWidth="1"/>
    <col min="7" max="8" width="10.3666666666667" style="1" customWidth="1"/>
    <col min="9" max="18" width="4.375" style="1" customWidth="1"/>
    <col min="19" max="16384" width="8" style="1"/>
  </cols>
  <sheetData>
    <row r="1" s="1" customFormat="1" ht="13.5" customHeight="1" spans="1:17">
      <c r="A1" s="4"/>
      <c r="B1" s="4"/>
      <c r="C1" s="4"/>
      <c r="D1" s="4"/>
      <c r="E1" s="4"/>
      <c r="F1" s="4"/>
      <c r="G1" s="4"/>
      <c r="H1" s="4"/>
      <c r="I1" s="4"/>
      <c r="J1" s="4"/>
      <c r="K1" s="2"/>
      <c r="L1" s="2"/>
      <c r="M1" s="2"/>
      <c r="N1" s="2"/>
      <c r="O1" s="62"/>
      <c r="P1" s="62"/>
      <c r="Q1" s="44" t="s">
        <v>371</v>
      </c>
    </row>
    <row r="2" s="1" customFormat="1" ht="27.75" customHeight="1" spans="1:17">
      <c r="A2" s="45" t="str">
        <f>"2025"&amp;"年部门政府采购预算表"</f>
        <v>2025年部门政府采购预算表</v>
      </c>
      <c r="B2" s="30"/>
      <c r="C2" s="30"/>
      <c r="D2" s="30"/>
      <c r="E2" s="30"/>
      <c r="F2" s="30"/>
      <c r="G2" s="30"/>
      <c r="H2" s="30"/>
      <c r="I2" s="30"/>
      <c r="J2" s="30"/>
      <c r="K2" s="57"/>
      <c r="L2" s="30"/>
      <c r="M2" s="30"/>
      <c r="N2" s="30"/>
      <c r="O2" s="57"/>
      <c r="P2" s="57"/>
      <c r="Q2" s="30"/>
    </row>
    <row r="3" s="1" customFormat="1" ht="18.75" customHeight="1" spans="1:17">
      <c r="A3" s="46" t="str">
        <f>"单位名称："&amp;"德宏傣族景颇族自治州农垦局"</f>
        <v>单位名称：德宏傣族景颇族自治州农垦局</v>
      </c>
      <c r="B3" s="33"/>
      <c r="C3" s="33"/>
      <c r="D3" s="33"/>
      <c r="E3" s="33"/>
      <c r="F3" s="33"/>
      <c r="G3" s="33"/>
      <c r="H3" s="33"/>
      <c r="I3" s="33"/>
      <c r="J3" s="33"/>
      <c r="K3" s="2"/>
      <c r="L3" s="2"/>
      <c r="M3" s="2"/>
      <c r="N3" s="2"/>
      <c r="O3" s="93"/>
      <c r="P3" s="93"/>
      <c r="Q3" s="101" t="s">
        <v>152</v>
      </c>
    </row>
    <row r="4" s="1" customFormat="1" ht="15.75" customHeight="1" spans="1:17">
      <c r="A4" s="12" t="s">
        <v>372</v>
      </c>
      <c r="B4" s="83" t="s">
        <v>373</v>
      </c>
      <c r="C4" s="83" t="s">
        <v>374</v>
      </c>
      <c r="D4" s="83" t="s">
        <v>375</v>
      </c>
      <c r="E4" s="83" t="s">
        <v>376</v>
      </c>
      <c r="F4" s="83" t="s">
        <v>377</v>
      </c>
      <c r="G4" s="49" t="s">
        <v>168</v>
      </c>
      <c r="H4" s="49"/>
      <c r="I4" s="49"/>
      <c r="J4" s="49"/>
      <c r="K4" s="94"/>
      <c r="L4" s="49"/>
      <c r="M4" s="49"/>
      <c r="N4" s="49"/>
      <c r="O4" s="95"/>
      <c r="P4" s="94"/>
      <c r="Q4" s="50"/>
    </row>
    <row r="5" s="1" customFormat="1" ht="17.25" customHeight="1" spans="1:17">
      <c r="A5" s="17"/>
      <c r="B5" s="84"/>
      <c r="C5" s="84"/>
      <c r="D5" s="84"/>
      <c r="E5" s="84"/>
      <c r="F5" s="84"/>
      <c r="G5" s="84" t="s">
        <v>32</v>
      </c>
      <c r="H5" s="84" t="s">
        <v>35</v>
      </c>
      <c r="I5" s="84" t="s">
        <v>378</v>
      </c>
      <c r="J5" s="84" t="s">
        <v>379</v>
      </c>
      <c r="K5" s="96" t="s">
        <v>380</v>
      </c>
      <c r="L5" s="97" t="s">
        <v>381</v>
      </c>
      <c r="M5" s="97"/>
      <c r="N5" s="97"/>
      <c r="O5" s="98"/>
      <c r="P5" s="99"/>
      <c r="Q5" s="72"/>
    </row>
    <row r="6" s="1" customFormat="1" ht="54" customHeight="1" spans="1:17">
      <c r="A6" s="19"/>
      <c r="B6" s="72"/>
      <c r="C6" s="72"/>
      <c r="D6" s="72"/>
      <c r="E6" s="72"/>
      <c r="F6" s="72"/>
      <c r="G6" s="72"/>
      <c r="H6" s="72"/>
      <c r="I6" s="72"/>
      <c r="J6" s="72"/>
      <c r="K6" s="100"/>
      <c r="L6" s="72" t="s">
        <v>34</v>
      </c>
      <c r="M6" s="72" t="s">
        <v>45</v>
      </c>
      <c r="N6" s="72" t="s">
        <v>382</v>
      </c>
      <c r="O6" s="34" t="s">
        <v>41</v>
      </c>
      <c r="P6" s="100" t="s">
        <v>42</v>
      </c>
      <c r="Q6" s="72" t="s">
        <v>43</v>
      </c>
    </row>
    <row r="7" s="1" customFormat="1" ht="15" customHeight="1" spans="1:17">
      <c r="A7" s="71">
        <v>1</v>
      </c>
      <c r="B7" s="73">
        <v>2</v>
      </c>
      <c r="C7" s="73">
        <v>3</v>
      </c>
      <c r="D7" s="73">
        <v>4</v>
      </c>
      <c r="E7" s="73">
        <v>5</v>
      </c>
      <c r="F7" s="73">
        <v>6</v>
      </c>
      <c r="G7" s="85">
        <v>7</v>
      </c>
      <c r="H7" s="85">
        <v>8</v>
      </c>
      <c r="I7" s="85">
        <v>9</v>
      </c>
      <c r="J7" s="85">
        <v>10</v>
      </c>
      <c r="K7" s="85">
        <v>11</v>
      </c>
      <c r="L7" s="85">
        <v>12</v>
      </c>
      <c r="M7" s="85">
        <v>13</v>
      </c>
      <c r="N7" s="85">
        <v>14</v>
      </c>
      <c r="O7" s="85">
        <v>15</v>
      </c>
      <c r="P7" s="85">
        <v>16</v>
      </c>
      <c r="Q7" s="85">
        <v>17</v>
      </c>
    </row>
    <row r="8" s="1" customFormat="1" ht="31" customHeight="1" spans="1:17">
      <c r="A8" s="86" t="s">
        <v>47</v>
      </c>
      <c r="B8" s="87"/>
      <c r="C8" s="87"/>
      <c r="D8" s="88"/>
      <c r="E8" s="89"/>
      <c r="F8" s="24"/>
      <c r="G8" s="24">
        <v>73323.2</v>
      </c>
      <c r="H8" s="24">
        <v>73323.2</v>
      </c>
      <c r="I8" s="24"/>
      <c r="J8" s="24"/>
      <c r="K8" s="24"/>
      <c r="L8" s="24"/>
      <c r="M8" s="24"/>
      <c r="N8" s="24"/>
      <c r="O8" s="24"/>
      <c r="P8" s="24"/>
      <c r="Q8" s="24"/>
    </row>
    <row r="9" s="1" customFormat="1" ht="31" customHeight="1" spans="1:17">
      <c r="A9" s="90" t="s">
        <v>47</v>
      </c>
      <c r="B9" s="87"/>
      <c r="C9" s="87"/>
      <c r="D9" s="88"/>
      <c r="E9" s="89"/>
      <c r="F9" s="24"/>
      <c r="G9" s="24">
        <v>73323.2</v>
      </c>
      <c r="H9" s="24">
        <v>73323.2</v>
      </c>
      <c r="I9" s="24"/>
      <c r="J9" s="24"/>
      <c r="K9" s="24"/>
      <c r="L9" s="24"/>
      <c r="M9" s="24"/>
      <c r="N9" s="24"/>
      <c r="O9" s="24"/>
      <c r="P9" s="24"/>
      <c r="Q9" s="24"/>
    </row>
    <row r="10" s="1" customFormat="1" ht="31" customHeight="1" spans="1:17">
      <c r="A10" s="86" t="str">
        <f t="shared" ref="A10:A17" si="0">"     "&amp;"全面深化农垦改革及橡胶产业发展工作经费"</f>
        <v>     全面深化农垦改革及橡胶产业发展工作经费</v>
      </c>
      <c r="B10" s="87" t="s">
        <v>383</v>
      </c>
      <c r="C10" s="87" t="s">
        <v>384</v>
      </c>
      <c r="D10" s="88" t="s">
        <v>385</v>
      </c>
      <c r="E10" s="89">
        <v>1</v>
      </c>
      <c r="F10" s="24"/>
      <c r="G10" s="24">
        <v>5320</v>
      </c>
      <c r="H10" s="24">
        <v>5320</v>
      </c>
      <c r="I10" s="24"/>
      <c r="J10" s="24"/>
      <c r="K10" s="24"/>
      <c r="L10" s="24"/>
      <c r="M10" s="24"/>
      <c r="N10" s="24"/>
      <c r="O10" s="24"/>
      <c r="P10" s="24"/>
      <c r="Q10" s="24"/>
    </row>
    <row r="11" s="1" customFormat="1" ht="31" customHeight="1" spans="1:17">
      <c r="A11" s="86" t="str">
        <f t="shared" si="0"/>
        <v>     全面深化农垦改革及橡胶产业发展工作经费</v>
      </c>
      <c r="B11" s="87" t="s">
        <v>386</v>
      </c>
      <c r="C11" s="87" t="s">
        <v>387</v>
      </c>
      <c r="D11" s="88" t="s">
        <v>297</v>
      </c>
      <c r="E11" s="89">
        <v>1</v>
      </c>
      <c r="F11" s="24"/>
      <c r="G11" s="24">
        <v>10000</v>
      </c>
      <c r="H11" s="24">
        <v>10000</v>
      </c>
      <c r="I11" s="24"/>
      <c r="J11" s="24"/>
      <c r="K11" s="24"/>
      <c r="L11" s="24"/>
      <c r="M11" s="24"/>
      <c r="N11" s="24"/>
      <c r="O11" s="24"/>
      <c r="P11" s="24"/>
      <c r="Q11" s="24"/>
    </row>
    <row r="12" s="1" customFormat="1" ht="31" customHeight="1" spans="1:17">
      <c r="A12" s="86" t="str">
        <f t="shared" si="0"/>
        <v>     全面深化农垦改革及橡胶产业发展工作经费</v>
      </c>
      <c r="B12" s="87" t="s">
        <v>388</v>
      </c>
      <c r="C12" s="87" t="s">
        <v>389</v>
      </c>
      <c r="D12" s="88" t="s">
        <v>297</v>
      </c>
      <c r="E12" s="89">
        <v>1</v>
      </c>
      <c r="F12" s="24"/>
      <c r="G12" s="24">
        <v>9600</v>
      </c>
      <c r="H12" s="24">
        <v>9600</v>
      </c>
      <c r="I12" s="24"/>
      <c r="J12" s="24"/>
      <c r="K12" s="24"/>
      <c r="L12" s="24"/>
      <c r="M12" s="24"/>
      <c r="N12" s="24"/>
      <c r="O12" s="24"/>
      <c r="P12" s="24"/>
      <c r="Q12" s="24"/>
    </row>
    <row r="13" s="1" customFormat="1" ht="31" customHeight="1" spans="1:17">
      <c r="A13" s="86" t="str">
        <f t="shared" si="0"/>
        <v>     全面深化农垦改革及橡胶产业发展工作经费</v>
      </c>
      <c r="B13" s="87" t="s">
        <v>390</v>
      </c>
      <c r="C13" s="87" t="s">
        <v>390</v>
      </c>
      <c r="D13" s="88" t="s">
        <v>391</v>
      </c>
      <c r="E13" s="89">
        <v>10</v>
      </c>
      <c r="F13" s="24"/>
      <c r="G13" s="24">
        <v>1603.2</v>
      </c>
      <c r="H13" s="24">
        <v>1603.2</v>
      </c>
      <c r="I13" s="24"/>
      <c r="J13" s="24"/>
      <c r="K13" s="24"/>
      <c r="L13" s="24"/>
      <c r="M13" s="24"/>
      <c r="N13" s="24"/>
      <c r="O13" s="24"/>
      <c r="P13" s="24"/>
      <c r="Q13" s="24"/>
    </row>
    <row r="14" s="1" customFormat="1" ht="31" customHeight="1" spans="1:17">
      <c r="A14" s="86" t="str">
        <f t="shared" si="0"/>
        <v>     全面深化农垦改革及橡胶产业发展工作经费</v>
      </c>
      <c r="B14" s="87" t="s">
        <v>392</v>
      </c>
      <c r="C14" s="87" t="s">
        <v>393</v>
      </c>
      <c r="D14" s="88" t="s">
        <v>297</v>
      </c>
      <c r="E14" s="89">
        <v>1</v>
      </c>
      <c r="F14" s="24"/>
      <c r="G14" s="24">
        <v>3800</v>
      </c>
      <c r="H14" s="24">
        <v>3800</v>
      </c>
      <c r="I14" s="24"/>
      <c r="J14" s="24"/>
      <c r="K14" s="24"/>
      <c r="L14" s="24"/>
      <c r="M14" s="24"/>
      <c r="N14" s="24"/>
      <c r="O14" s="24"/>
      <c r="P14" s="24"/>
      <c r="Q14" s="24"/>
    </row>
    <row r="15" s="1" customFormat="1" ht="31" customHeight="1" spans="1:17">
      <c r="A15" s="86" t="str">
        <f t="shared" si="0"/>
        <v>     全面深化农垦改革及橡胶产业发展工作经费</v>
      </c>
      <c r="B15" s="87" t="s">
        <v>394</v>
      </c>
      <c r="C15" s="87" t="s">
        <v>394</v>
      </c>
      <c r="D15" s="88" t="s">
        <v>385</v>
      </c>
      <c r="E15" s="89">
        <v>5</v>
      </c>
      <c r="F15" s="24"/>
      <c r="G15" s="24">
        <v>5000</v>
      </c>
      <c r="H15" s="24">
        <v>5000</v>
      </c>
      <c r="I15" s="24"/>
      <c r="J15" s="24"/>
      <c r="K15" s="24"/>
      <c r="L15" s="24"/>
      <c r="M15" s="24"/>
      <c r="N15" s="24"/>
      <c r="O15" s="24"/>
      <c r="P15" s="24"/>
      <c r="Q15" s="24"/>
    </row>
    <row r="16" s="1" customFormat="1" ht="31" customHeight="1" spans="1:17">
      <c r="A16" s="86" t="str">
        <f t="shared" si="0"/>
        <v>     全面深化农垦改革及橡胶产业发展工作经费</v>
      </c>
      <c r="B16" s="87" t="s">
        <v>395</v>
      </c>
      <c r="C16" s="87" t="s">
        <v>396</v>
      </c>
      <c r="D16" s="88" t="s">
        <v>397</v>
      </c>
      <c r="E16" s="89">
        <v>1</v>
      </c>
      <c r="F16" s="24"/>
      <c r="G16" s="24">
        <v>36000</v>
      </c>
      <c r="H16" s="24">
        <v>36000</v>
      </c>
      <c r="I16" s="24"/>
      <c r="J16" s="24"/>
      <c r="K16" s="24"/>
      <c r="L16" s="24"/>
      <c r="M16" s="24"/>
      <c r="N16" s="24"/>
      <c r="O16" s="24"/>
      <c r="P16" s="24"/>
      <c r="Q16" s="24"/>
    </row>
    <row r="17" s="1" customFormat="1" ht="31" customHeight="1" spans="1:17">
      <c r="A17" s="86" t="str">
        <f t="shared" si="0"/>
        <v>     全面深化农垦改革及橡胶产业发展工作经费</v>
      </c>
      <c r="B17" s="87" t="s">
        <v>398</v>
      </c>
      <c r="C17" s="87" t="s">
        <v>396</v>
      </c>
      <c r="D17" s="88" t="s">
        <v>297</v>
      </c>
      <c r="E17" s="89">
        <v>1</v>
      </c>
      <c r="F17" s="24"/>
      <c r="G17" s="24">
        <v>2000</v>
      </c>
      <c r="H17" s="24">
        <v>2000</v>
      </c>
      <c r="I17" s="24"/>
      <c r="J17" s="24"/>
      <c r="K17" s="24"/>
      <c r="L17" s="24"/>
      <c r="M17" s="24"/>
      <c r="N17" s="24"/>
      <c r="O17" s="24"/>
      <c r="P17" s="24"/>
      <c r="Q17" s="24"/>
    </row>
    <row r="18" s="1" customFormat="1" ht="31" customHeight="1" spans="1:17">
      <c r="A18" s="91" t="s">
        <v>369</v>
      </c>
      <c r="B18" s="92"/>
      <c r="C18" s="92"/>
      <c r="D18" s="92"/>
      <c r="E18" s="89"/>
      <c r="F18" s="24"/>
      <c r="G18" s="24">
        <v>73323.2</v>
      </c>
      <c r="H18" s="24">
        <v>73323.2</v>
      </c>
      <c r="I18" s="24"/>
      <c r="J18" s="24"/>
      <c r="K18" s="24"/>
      <c r="L18" s="24"/>
      <c r="M18" s="24"/>
      <c r="N18" s="24"/>
      <c r="O18" s="24"/>
      <c r="P18" s="24"/>
      <c r="Q18" s="24"/>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D19" sqref="D19"/>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5.66666666666667" style="1" customWidth="1"/>
    <col min="8" max="8" width="8.675" style="1" customWidth="1"/>
    <col min="9" max="14" width="9.925" style="1" customWidth="1"/>
    <col min="15" max="16384" width="8" style="1"/>
  </cols>
  <sheetData>
    <row r="1" s="1" customFormat="1" ht="17.25" customHeight="1" spans="1:14">
      <c r="A1" s="4"/>
      <c r="B1" s="4"/>
      <c r="C1" s="4"/>
      <c r="D1" s="4"/>
      <c r="E1" s="4"/>
      <c r="F1" s="4"/>
      <c r="G1" s="4"/>
      <c r="H1" s="76"/>
      <c r="I1" s="2"/>
      <c r="J1" s="2"/>
      <c r="K1" s="76"/>
      <c r="L1" s="2"/>
      <c r="M1" s="81"/>
      <c r="N1" s="81" t="s">
        <v>399</v>
      </c>
    </row>
    <row r="2" s="1" customFormat="1" ht="36" customHeight="1" spans="1:14">
      <c r="A2" s="30" t="str">
        <f>"2025"&amp;"年部门政府购买服务预算表"</f>
        <v>2025年部门政府购买服务预算表</v>
      </c>
      <c r="B2" s="30"/>
      <c r="C2" s="30"/>
      <c r="D2" s="30"/>
      <c r="E2" s="30"/>
      <c r="F2" s="30"/>
      <c r="G2" s="30"/>
      <c r="H2" s="30"/>
      <c r="I2" s="30"/>
      <c r="J2" s="30"/>
      <c r="K2" s="30"/>
      <c r="L2" s="30"/>
      <c r="M2" s="30"/>
      <c r="N2" s="30"/>
    </row>
    <row r="3" s="1" customFormat="1" ht="21.75" customHeight="1" spans="1:14">
      <c r="A3" s="32" t="str">
        <f>"单位名称："&amp;"德宏傣族景颇族自治州农垦局"</f>
        <v>单位名称：德宏傣族景颇族自治州农垦局</v>
      </c>
      <c r="B3" s="33"/>
      <c r="C3" s="33"/>
      <c r="D3" s="33"/>
      <c r="E3" s="33"/>
      <c r="F3" s="33"/>
      <c r="G3" s="33"/>
      <c r="H3" s="76"/>
      <c r="I3" s="2"/>
      <c r="J3" s="2"/>
      <c r="K3" s="76"/>
      <c r="L3" s="2"/>
      <c r="M3" s="82"/>
      <c r="N3" s="44" t="s">
        <v>152</v>
      </c>
    </row>
    <row r="4" s="1" customFormat="1" ht="15.75" customHeight="1" spans="1:14">
      <c r="A4" s="12" t="s">
        <v>372</v>
      </c>
      <c r="B4" s="12" t="s">
        <v>400</v>
      </c>
      <c r="C4" s="12" t="s">
        <v>401</v>
      </c>
      <c r="D4" s="13" t="s">
        <v>168</v>
      </c>
      <c r="E4" s="14"/>
      <c r="F4" s="14"/>
      <c r="G4" s="14"/>
      <c r="H4" s="14"/>
      <c r="I4" s="14"/>
      <c r="J4" s="14"/>
      <c r="K4" s="14"/>
      <c r="L4" s="14"/>
      <c r="M4" s="14"/>
      <c r="N4" s="15"/>
    </row>
    <row r="5" s="1" customFormat="1" ht="17.25" customHeight="1" spans="1:14">
      <c r="A5" s="17"/>
      <c r="B5" s="17"/>
      <c r="C5" s="17"/>
      <c r="D5" s="77" t="s">
        <v>32</v>
      </c>
      <c r="E5" s="12" t="s">
        <v>35</v>
      </c>
      <c r="F5" s="12" t="s">
        <v>378</v>
      </c>
      <c r="G5" s="12" t="s">
        <v>379</v>
      </c>
      <c r="H5" s="12" t="s">
        <v>380</v>
      </c>
      <c r="I5" s="13" t="s">
        <v>381</v>
      </c>
      <c r="J5" s="14"/>
      <c r="K5" s="14"/>
      <c r="L5" s="14"/>
      <c r="M5" s="14"/>
      <c r="N5" s="15"/>
    </row>
    <row r="6" s="1" customFormat="1" ht="40.5" customHeight="1" spans="1:14">
      <c r="A6" s="19"/>
      <c r="B6" s="19"/>
      <c r="C6" s="19"/>
      <c r="D6" s="71"/>
      <c r="E6" s="17"/>
      <c r="F6" s="19"/>
      <c r="G6" s="19"/>
      <c r="H6" s="71"/>
      <c r="I6" s="17" t="s">
        <v>34</v>
      </c>
      <c r="J6" s="17" t="s">
        <v>45</v>
      </c>
      <c r="K6" s="17" t="s">
        <v>40</v>
      </c>
      <c r="L6" s="17" t="s">
        <v>41</v>
      </c>
      <c r="M6" s="17" t="s">
        <v>42</v>
      </c>
      <c r="N6" s="17" t="s">
        <v>43</v>
      </c>
    </row>
    <row r="7" s="1" customFormat="1" ht="15" customHeight="1" spans="1:14">
      <c r="A7" s="36">
        <v>1</v>
      </c>
      <c r="B7" s="36">
        <v>2</v>
      </c>
      <c r="C7" s="36">
        <v>3</v>
      </c>
      <c r="D7" s="36">
        <v>7</v>
      </c>
      <c r="E7" s="36">
        <v>8</v>
      </c>
      <c r="F7" s="36">
        <v>9</v>
      </c>
      <c r="G7" s="36">
        <v>10</v>
      </c>
      <c r="H7" s="36">
        <v>11</v>
      </c>
      <c r="I7" s="36">
        <v>12</v>
      </c>
      <c r="J7" s="36">
        <v>13</v>
      </c>
      <c r="K7" s="36">
        <v>14</v>
      </c>
      <c r="L7" s="36">
        <v>15</v>
      </c>
      <c r="M7" s="36">
        <v>16</v>
      </c>
      <c r="N7" s="36">
        <v>17</v>
      </c>
    </row>
    <row r="8" s="1" customFormat="1" ht="52.5" customHeight="1" spans="1:14">
      <c r="A8" s="78"/>
      <c r="B8" s="78"/>
      <c r="C8" s="78"/>
      <c r="D8" s="24"/>
      <c r="E8" s="24"/>
      <c r="F8" s="24"/>
      <c r="G8" s="24"/>
      <c r="H8" s="24"/>
      <c r="I8" s="24"/>
      <c r="J8" s="24"/>
      <c r="K8" s="24"/>
      <c r="L8" s="24"/>
      <c r="M8" s="24"/>
      <c r="N8" s="24"/>
    </row>
    <row r="9" s="1" customFormat="1" ht="52.5" customHeight="1" spans="1:14">
      <c r="A9" s="79"/>
      <c r="B9" s="79"/>
      <c r="C9" s="79"/>
      <c r="D9" s="24"/>
      <c r="E9" s="24"/>
      <c r="F9" s="24"/>
      <c r="G9" s="24"/>
      <c r="H9" s="24"/>
      <c r="I9" s="24"/>
      <c r="J9" s="24"/>
      <c r="K9" s="24"/>
      <c r="L9" s="24"/>
      <c r="M9" s="24"/>
      <c r="N9" s="24"/>
    </row>
    <row r="10" s="1" customFormat="1" ht="30" customHeight="1" spans="1:14">
      <c r="A10" s="13" t="s">
        <v>32</v>
      </c>
      <c r="B10" s="80"/>
      <c r="C10" s="80"/>
      <c r="D10" s="24"/>
      <c r="E10" s="24"/>
      <c r="F10" s="24"/>
      <c r="G10" s="24"/>
      <c r="H10" s="24"/>
      <c r="I10" s="24"/>
      <c r="J10" s="24"/>
      <c r="K10" s="24"/>
      <c r="L10" s="24"/>
      <c r="M10" s="24"/>
      <c r="N10" s="24"/>
    </row>
    <row r="11" customHeight="1" spans="1:1">
      <c r="A11" s="40" t="s">
        <v>370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pane ySplit="1" topLeftCell="A2" activePane="bottomLeft" state="frozen"/>
      <selection/>
      <selection pane="bottomLeft" activeCell="F21" sqref="F21"/>
    </sheetView>
  </sheetViews>
  <sheetFormatPr defaultColWidth="8" defaultRowHeight="14.25" customHeight="1"/>
  <cols>
    <col min="1" max="1" width="30.55" style="1" customWidth="1"/>
    <col min="2" max="9" width="12.1" style="1" customWidth="1"/>
    <col min="10" max="16384" width="8" style="1"/>
  </cols>
  <sheetData>
    <row r="1" s="1" customFormat="1" ht="13.5" customHeight="1" spans="1:9">
      <c r="A1" s="63"/>
      <c r="B1" s="63"/>
      <c r="C1" s="63"/>
      <c r="D1" s="64"/>
      <c r="I1" s="74" t="s">
        <v>402</v>
      </c>
    </row>
    <row r="2" s="1" customFormat="1" ht="27.75" customHeight="1" spans="1:9">
      <c r="A2" s="65" t="str">
        <f>"2025"&amp;"年州对下转移支付预算表"</f>
        <v>2025年州对下转移支付预算表</v>
      </c>
      <c r="B2" s="6"/>
      <c r="C2" s="6"/>
      <c r="D2" s="6"/>
      <c r="E2" s="6"/>
      <c r="F2" s="6"/>
      <c r="G2" s="6"/>
      <c r="H2" s="6"/>
      <c r="I2" s="6"/>
    </row>
    <row r="3" s="1" customFormat="1" ht="18" customHeight="1" spans="1:9">
      <c r="A3" s="66" t="str">
        <f>"单位名称："&amp;"德宏傣族景颇族自治州农垦局"</f>
        <v>单位名称：德宏傣族景颇族自治州农垦局</v>
      </c>
      <c r="B3" s="67"/>
      <c r="C3" s="67"/>
      <c r="D3" s="68"/>
      <c r="E3" s="69"/>
      <c r="F3" s="69"/>
      <c r="I3" s="75" t="s">
        <v>152</v>
      </c>
    </row>
    <row r="4" s="1" customFormat="1" ht="19.5" customHeight="1" spans="1:9">
      <c r="A4" s="70" t="s">
        <v>403</v>
      </c>
      <c r="B4" s="13" t="s">
        <v>168</v>
      </c>
      <c r="C4" s="14"/>
      <c r="D4" s="15"/>
      <c r="E4" s="14" t="s">
        <v>404</v>
      </c>
      <c r="F4" s="14"/>
      <c r="G4" s="14"/>
      <c r="H4" s="14"/>
      <c r="I4" s="15"/>
    </row>
    <row r="5" s="1" customFormat="1" ht="40.5" customHeight="1" spans="1:9">
      <c r="A5" s="71"/>
      <c r="B5" s="71" t="s">
        <v>32</v>
      </c>
      <c r="C5" s="72" t="s">
        <v>35</v>
      </c>
      <c r="D5" s="72" t="s">
        <v>405</v>
      </c>
      <c r="E5" s="73" t="s">
        <v>406</v>
      </c>
      <c r="F5" s="73" t="s">
        <v>407</v>
      </c>
      <c r="G5" s="73" t="s">
        <v>408</v>
      </c>
      <c r="H5" s="73" t="s">
        <v>409</v>
      </c>
      <c r="I5" s="73" t="s">
        <v>410</v>
      </c>
    </row>
    <row r="6" s="1" customFormat="1" ht="19.5" customHeight="1" spans="1:9">
      <c r="A6" s="36">
        <v>1</v>
      </c>
      <c r="B6" s="36">
        <v>2</v>
      </c>
      <c r="C6" s="36">
        <v>3</v>
      </c>
      <c r="D6" s="13">
        <v>4</v>
      </c>
      <c r="E6" s="13">
        <v>5</v>
      </c>
      <c r="F6" s="36">
        <v>6</v>
      </c>
      <c r="G6" s="36">
        <v>7</v>
      </c>
      <c r="H6" s="36">
        <v>8</v>
      </c>
      <c r="I6" s="36">
        <v>9</v>
      </c>
    </row>
    <row r="7" s="1" customFormat="1" ht="52.5" customHeight="1" spans="1:9">
      <c r="A7" s="37"/>
      <c r="B7" s="24"/>
      <c r="C7" s="24"/>
      <c r="D7" s="24"/>
      <c r="E7" s="24"/>
      <c r="F7" s="24"/>
      <c r="G7" s="24"/>
      <c r="H7" s="24"/>
      <c r="I7" s="24"/>
    </row>
    <row r="8" s="1" customFormat="1" ht="52.5" customHeight="1" spans="1:9">
      <c r="A8" s="37"/>
      <c r="B8" s="24"/>
      <c r="C8" s="24"/>
      <c r="D8" s="24"/>
      <c r="E8" s="24"/>
      <c r="F8" s="24"/>
      <c r="G8" s="24"/>
      <c r="H8" s="24"/>
      <c r="I8" s="24"/>
    </row>
    <row r="9" s="1" customFormat="1" ht="30" customHeight="1" spans="1:9">
      <c r="A9" s="53" t="s">
        <v>32</v>
      </c>
      <c r="B9" s="24"/>
      <c r="C9" s="24"/>
      <c r="D9" s="24"/>
      <c r="E9" s="24"/>
      <c r="F9" s="24"/>
      <c r="G9" s="24"/>
      <c r="H9" s="24"/>
      <c r="I9" s="24"/>
    </row>
    <row r="10" customHeight="1" spans="1:1">
      <c r="A10" s="40" t="s">
        <v>370</v>
      </c>
    </row>
  </sheetData>
  <mergeCells count="5">
    <mergeCell ref="A2:I2"/>
    <mergeCell ref="A3:F3"/>
    <mergeCell ref="B4:D4"/>
    <mergeCell ref="E4:I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C20" sqref="C20"/>
    </sheetView>
  </sheetViews>
  <sheetFormatPr defaultColWidth="8" defaultRowHeight="12" customHeight="1" outlineLevelRow="7"/>
  <cols>
    <col min="1" max="1" width="24.175" style="1" customWidth="1"/>
    <col min="2" max="2" width="21.4166666666667" style="1" customWidth="1"/>
    <col min="3" max="9" width="10.3" style="1" customWidth="1"/>
    <col min="10" max="10" width="28.9166666666667" style="1" customWidth="1"/>
    <col min="11" max="16384" width="8" style="1"/>
  </cols>
  <sheetData>
    <row r="1" s="1" customFormat="1" customHeight="1" spans="1:10">
      <c r="A1" s="2"/>
      <c r="B1" s="2"/>
      <c r="C1" s="2"/>
      <c r="D1" s="2"/>
      <c r="E1" s="2"/>
      <c r="F1" s="2"/>
      <c r="G1" s="2"/>
      <c r="H1" s="2"/>
      <c r="I1" s="2"/>
      <c r="J1" s="62" t="s">
        <v>411</v>
      </c>
    </row>
    <row r="2" s="1" customFormat="1" ht="28.5" customHeight="1" spans="1:10">
      <c r="A2" s="56" t="str">
        <f>"2025"&amp;"年州对下转移支付绩效目标表"</f>
        <v>2025年州对下转移支付绩效目标表</v>
      </c>
      <c r="B2" s="30"/>
      <c r="C2" s="30"/>
      <c r="D2" s="30"/>
      <c r="E2" s="30"/>
      <c r="F2" s="57"/>
      <c r="G2" s="30"/>
      <c r="H2" s="57"/>
      <c r="I2" s="57"/>
      <c r="J2" s="30"/>
    </row>
    <row r="3" s="1" customFormat="1" ht="17.25" customHeight="1" spans="1:10">
      <c r="A3" s="31" t="str">
        <f>"单位名称："&amp;"德宏傣族景颇族自治州农垦局"</f>
        <v>单位名称：德宏傣族景颇族自治州农垦局</v>
      </c>
      <c r="B3" s="47"/>
      <c r="C3" s="47"/>
      <c r="D3" s="47"/>
      <c r="E3" s="47"/>
      <c r="F3" s="58"/>
      <c r="G3" s="47"/>
      <c r="H3" s="58"/>
      <c r="I3" s="2"/>
      <c r="J3" s="2"/>
    </row>
    <row r="4" s="1" customFormat="1" ht="44.25" customHeight="1" spans="1:10">
      <c r="A4" s="35" t="s">
        <v>276</v>
      </c>
      <c r="B4" s="35" t="s">
        <v>277</v>
      </c>
      <c r="C4" s="35" t="s">
        <v>278</v>
      </c>
      <c r="D4" s="35" t="s">
        <v>279</v>
      </c>
      <c r="E4" s="35" t="s">
        <v>280</v>
      </c>
      <c r="F4" s="59" t="s">
        <v>281</v>
      </c>
      <c r="G4" s="35" t="s">
        <v>282</v>
      </c>
      <c r="H4" s="59" t="s">
        <v>283</v>
      </c>
      <c r="I4" s="59" t="s">
        <v>284</v>
      </c>
      <c r="J4" s="35" t="s">
        <v>285</v>
      </c>
    </row>
    <row r="5" s="1" customFormat="1" ht="14.25" customHeight="1" spans="1:10">
      <c r="A5" s="36">
        <v>1</v>
      </c>
      <c r="B5" s="36">
        <v>2</v>
      </c>
      <c r="C5" s="36">
        <v>3</v>
      </c>
      <c r="D5" s="36">
        <v>4</v>
      </c>
      <c r="E5" s="36">
        <v>5</v>
      </c>
      <c r="F5" s="36">
        <v>6</v>
      </c>
      <c r="G5" s="36">
        <v>7</v>
      </c>
      <c r="H5" s="36">
        <v>8</v>
      </c>
      <c r="I5" s="36">
        <v>9</v>
      </c>
      <c r="J5" s="36">
        <v>10</v>
      </c>
    </row>
    <row r="6" s="1" customFormat="1" ht="52.5" customHeight="1" spans="1:10">
      <c r="A6" s="37"/>
      <c r="B6" s="51"/>
      <c r="C6" s="51"/>
      <c r="D6" s="51"/>
      <c r="E6" s="60"/>
      <c r="F6" s="61"/>
      <c r="G6" s="60"/>
      <c r="H6" s="61"/>
      <c r="I6" s="61"/>
      <c r="J6" s="60"/>
    </row>
    <row r="7" s="1" customFormat="1" ht="52.5" customHeight="1" spans="1:10">
      <c r="A7" s="37"/>
      <c r="B7" s="23"/>
      <c r="C7" s="53"/>
      <c r="D7" s="53"/>
      <c r="E7" s="37"/>
      <c r="F7" s="53"/>
      <c r="G7" s="60"/>
      <c r="H7" s="23"/>
      <c r="I7" s="23"/>
      <c r="J7" s="37"/>
    </row>
    <row r="8" ht="18" customHeight="1" spans="1:1">
      <c r="A8" s="40" t="s">
        <v>370</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G19" sqref="G19"/>
    </sheetView>
  </sheetViews>
  <sheetFormatPr defaultColWidth="8" defaultRowHeight="12" customHeight="1" outlineLevelCol="7"/>
  <cols>
    <col min="1" max="8" width="14.8" style="1" customWidth="1"/>
    <col min="9" max="16384" width="8" style="1"/>
  </cols>
  <sheetData>
    <row r="1" s="1" customFormat="1" ht="14.25" customHeight="1" spans="1:8">
      <c r="A1" s="2"/>
      <c r="B1" s="2"/>
      <c r="C1" s="2"/>
      <c r="D1" s="2"/>
      <c r="E1" s="2"/>
      <c r="F1" s="2"/>
      <c r="G1" s="2"/>
      <c r="H1" s="44" t="s">
        <v>412</v>
      </c>
    </row>
    <row r="2" s="1" customFormat="1" ht="28.5" customHeight="1" spans="1:8">
      <c r="A2" s="45" t="str">
        <f>"2025"&amp;"年新增资产配置表"</f>
        <v>2025年新增资产配置表</v>
      </c>
      <c r="B2" s="30"/>
      <c r="C2" s="30"/>
      <c r="D2" s="30"/>
      <c r="E2" s="30"/>
      <c r="F2" s="30"/>
      <c r="G2" s="30"/>
      <c r="H2" s="30"/>
    </row>
    <row r="3" s="1" customFormat="1" ht="24" customHeight="1" spans="1:8">
      <c r="A3" s="46" t="str">
        <f>"单位名称："&amp;"德宏傣族景颇族自治州农垦局"</f>
        <v>单位名称：德宏傣族景颇族自治州农垦局</v>
      </c>
      <c r="B3" s="32"/>
      <c r="C3" s="47"/>
      <c r="D3" s="2"/>
      <c r="E3" s="2"/>
      <c r="F3" s="2"/>
      <c r="G3" s="2"/>
      <c r="H3" s="2"/>
    </row>
    <row r="4" s="1" customFormat="1" ht="18" customHeight="1" spans="1:8">
      <c r="A4" s="12" t="s">
        <v>161</v>
      </c>
      <c r="B4" s="12" t="s">
        <v>413</v>
      </c>
      <c r="C4" s="12" t="s">
        <v>414</v>
      </c>
      <c r="D4" s="12" t="s">
        <v>415</v>
      </c>
      <c r="E4" s="12" t="s">
        <v>416</v>
      </c>
      <c r="F4" s="48" t="s">
        <v>417</v>
      </c>
      <c r="G4" s="49"/>
      <c r="H4" s="50"/>
    </row>
    <row r="5" s="1" customFormat="1" ht="18" customHeight="1" spans="1:8">
      <c r="A5" s="19"/>
      <c r="B5" s="19"/>
      <c r="C5" s="19"/>
      <c r="D5" s="19"/>
      <c r="E5" s="19"/>
      <c r="F5" s="35" t="s">
        <v>376</v>
      </c>
      <c r="G5" s="35" t="s">
        <v>418</v>
      </c>
      <c r="H5" s="35" t="s">
        <v>419</v>
      </c>
    </row>
    <row r="6" s="1" customFormat="1" ht="21" customHeight="1" spans="1:8">
      <c r="A6" s="35">
        <v>1</v>
      </c>
      <c r="B6" s="35">
        <v>2</v>
      </c>
      <c r="C6" s="35">
        <v>3</v>
      </c>
      <c r="D6" s="35">
        <v>4</v>
      </c>
      <c r="E6" s="35">
        <v>5</v>
      </c>
      <c r="F6" s="35">
        <v>6</v>
      </c>
      <c r="G6" s="35">
        <v>7</v>
      </c>
      <c r="H6" s="35">
        <v>8</v>
      </c>
    </row>
    <row r="7" s="1" customFormat="1" ht="33" customHeight="1" spans="1:8">
      <c r="A7" s="51"/>
      <c r="B7" s="51"/>
      <c r="C7" s="51"/>
      <c r="D7" s="51"/>
      <c r="E7" s="51"/>
      <c r="F7" s="42"/>
      <c r="G7" s="52"/>
      <c r="H7" s="52"/>
    </row>
    <row r="8" s="1" customFormat="1" ht="24" customHeight="1" spans="1:8">
      <c r="A8" s="53" t="s">
        <v>32</v>
      </c>
      <c r="B8" s="54"/>
      <c r="C8" s="54"/>
      <c r="D8" s="54"/>
      <c r="E8" s="54"/>
      <c r="F8" s="43"/>
      <c r="G8" s="55"/>
      <c r="H8" s="55"/>
    </row>
    <row r="9" ht="21" customHeight="1" spans="1:1">
      <c r="A9" s="40" t="s">
        <v>370</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D21" sqref="D21"/>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16384" width="8" style="1"/>
  </cols>
  <sheetData>
    <row r="1" s="1" customFormat="1" ht="13.5" customHeight="1" spans="1:11">
      <c r="A1" s="2"/>
      <c r="B1" s="2"/>
      <c r="C1" s="2"/>
      <c r="D1" s="3"/>
      <c r="E1" s="3"/>
      <c r="F1" s="3"/>
      <c r="G1" s="3"/>
      <c r="H1" s="4"/>
      <c r="I1" s="4"/>
      <c r="J1" s="4"/>
      <c r="K1" s="5" t="s">
        <v>420</v>
      </c>
    </row>
    <row r="2" s="1" customFormat="1" ht="27.75" customHeight="1" spans="1:11">
      <c r="A2" s="30" t="str">
        <f>"2025"&amp;"年上级转移支付补助项目支出预算表"</f>
        <v>2025年上级转移支付补助项目支出预算表</v>
      </c>
      <c r="B2" s="30"/>
      <c r="C2" s="30"/>
      <c r="D2" s="30"/>
      <c r="E2" s="30"/>
      <c r="F2" s="30"/>
      <c r="G2" s="30"/>
      <c r="H2" s="30"/>
      <c r="I2" s="30"/>
      <c r="J2" s="30"/>
      <c r="K2" s="30"/>
    </row>
    <row r="3" s="1" customFormat="1" ht="28" customHeight="1" spans="1:11">
      <c r="A3" s="31" t="str">
        <f>"单位名称："&amp;"德宏傣族景颇族自治州农垦局"</f>
        <v>单位名称：德宏傣族景颇族自治州农垦局</v>
      </c>
      <c r="B3" s="32"/>
      <c r="C3" s="32"/>
      <c r="D3" s="32"/>
      <c r="E3" s="32"/>
      <c r="F3" s="32"/>
      <c r="G3" s="32"/>
      <c r="H3" s="33"/>
      <c r="I3" s="33"/>
      <c r="J3" s="33"/>
      <c r="K3" s="41" t="s">
        <v>152</v>
      </c>
    </row>
    <row r="4" s="1" customFormat="1" ht="21.75" customHeight="1" spans="1:11">
      <c r="A4" s="34" t="s">
        <v>239</v>
      </c>
      <c r="B4" s="34" t="s">
        <v>163</v>
      </c>
      <c r="C4" s="34" t="s">
        <v>240</v>
      </c>
      <c r="D4" s="35" t="s">
        <v>164</v>
      </c>
      <c r="E4" s="35" t="s">
        <v>165</v>
      </c>
      <c r="F4" s="35" t="s">
        <v>241</v>
      </c>
      <c r="G4" s="35" t="s">
        <v>242</v>
      </c>
      <c r="H4" s="36" t="s">
        <v>32</v>
      </c>
      <c r="I4" s="36" t="s">
        <v>421</v>
      </c>
      <c r="J4" s="36"/>
      <c r="K4" s="36"/>
    </row>
    <row r="5" s="1" customFormat="1" ht="21.75" customHeight="1" spans="1:11">
      <c r="A5" s="34"/>
      <c r="B5" s="34"/>
      <c r="C5" s="34"/>
      <c r="D5" s="35"/>
      <c r="E5" s="35"/>
      <c r="F5" s="35"/>
      <c r="G5" s="35"/>
      <c r="H5" s="36"/>
      <c r="I5" s="35" t="s">
        <v>35</v>
      </c>
      <c r="J5" s="35" t="s">
        <v>36</v>
      </c>
      <c r="K5" s="35" t="s">
        <v>37</v>
      </c>
    </row>
    <row r="6" s="1" customFormat="1" ht="40.5" customHeight="1" spans="1:11">
      <c r="A6" s="34"/>
      <c r="B6" s="34"/>
      <c r="C6" s="34"/>
      <c r="D6" s="35"/>
      <c r="E6" s="35"/>
      <c r="F6" s="35"/>
      <c r="G6" s="35"/>
      <c r="H6" s="36"/>
      <c r="I6" s="35"/>
      <c r="J6" s="35"/>
      <c r="K6" s="35"/>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7"/>
      <c r="B8" s="23"/>
      <c r="C8" s="37"/>
      <c r="D8" s="37"/>
      <c r="E8" s="37"/>
      <c r="F8" s="37"/>
      <c r="G8" s="37"/>
      <c r="H8" s="24"/>
      <c r="I8" s="24"/>
      <c r="J8" s="24"/>
      <c r="K8" s="42"/>
    </row>
    <row r="9" s="1" customFormat="1" ht="52.5" customHeight="1" spans="1:11">
      <c r="A9" s="23"/>
      <c r="B9" s="23"/>
      <c r="C9" s="23"/>
      <c r="D9" s="23"/>
      <c r="E9" s="23"/>
      <c r="F9" s="23"/>
      <c r="G9" s="23"/>
      <c r="H9" s="24"/>
      <c r="I9" s="24"/>
      <c r="J9" s="24"/>
      <c r="K9" s="43"/>
    </row>
    <row r="10" s="1" customFormat="1" ht="30" customHeight="1" spans="1:11">
      <c r="A10" s="38" t="s">
        <v>369</v>
      </c>
      <c r="B10" s="39"/>
      <c r="C10" s="39"/>
      <c r="D10" s="39"/>
      <c r="E10" s="39"/>
      <c r="F10" s="39"/>
      <c r="G10" s="39"/>
      <c r="H10" s="24"/>
      <c r="I10" s="24"/>
      <c r="J10" s="24"/>
      <c r="K10" s="43"/>
    </row>
    <row r="11" ht="27" customHeight="1" spans="1:1">
      <c r="A11" s="40" t="s">
        <v>370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pane ySplit="1" topLeftCell="A2" activePane="bottomLeft" state="frozen"/>
      <selection/>
      <selection pane="bottomLeft" activeCell="M10" sqref="M10"/>
    </sheetView>
  </sheetViews>
  <sheetFormatPr defaultColWidth="8" defaultRowHeight="14.25" customHeight="1" outlineLevelCol="6"/>
  <cols>
    <col min="1" max="1" width="22.25" style="1" customWidth="1"/>
    <col min="2" max="2" width="12.5" style="1" customWidth="1"/>
    <col min="3" max="3" width="29.875" style="1" customWidth="1"/>
    <col min="4" max="4" width="8.5" style="1" customWidth="1"/>
    <col min="5" max="5" width="18.4166666666667" style="1" customWidth="1"/>
    <col min="6" max="6" width="13.75" style="1" customWidth="1"/>
    <col min="7" max="7" width="13.875" style="1" customWidth="1"/>
    <col min="8" max="16384" width="8" style="1"/>
  </cols>
  <sheetData>
    <row r="1" s="1" customFormat="1" ht="13.5" customHeight="1" spans="1:7">
      <c r="A1" s="2"/>
      <c r="B1" s="2"/>
      <c r="C1" s="2"/>
      <c r="D1" s="3"/>
      <c r="E1" s="4"/>
      <c r="F1" s="4"/>
      <c r="G1" s="5" t="s">
        <v>422</v>
      </c>
    </row>
    <row r="2" s="1" customFormat="1" ht="27.75" customHeight="1" spans="1:7">
      <c r="A2" s="6" t="str">
        <f>"2025"&amp;"年部门项目支出中期规划预算表"</f>
        <v>2025年部门项目支出中期规划预算表</v>
      </c>
      <c r="B2" s="6"/>
      <c r="C2" s="6"/>
      <c r="D2" s="6"/>
      <c r="E2" s="6"/>
      <c r="F2" s="6"/>
      <c r="G2" s="6"/>
    </row>
    <row r="3" s="1" customFormat="1" ht="21" customHeight="1" spans="1:7">
      <c r="A3" s="7" t="str">
        <f>"单位名称："&amp;"德宏傣族景颇族自治州农垦局"</f>
        <v>单位名称：德宏傣族景颇族自治州农垦局</v>
      </c>
      <c r="B3" s="8"/>
      <c r="C3" s="8"/>
      <c r="D3" s="8"/>
      <c r="E3" s="9"/>
      <c r="F3" s="9"/>
      <c r="G3" s="10" t="s">
        <v>152</v>
      </c>
    </row>
    <row r="4" s="1" customFormat="1" ht="21.75" customHeight="1" spans="1:7">
      <c r="A4" s="11" t="s">
        <v>240</v>
      </c>
      <c r="B4" s="11" t="s">
        <v>239</v>
      </c>
      <c r="C4" s="11" t="s">
        <v>163</v>
      </c>
      <c r="D4" s="12" t="s">
        <v>423</v>
      </c>
      <c r="E4" s="13" t="s">
        <v>35</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47</v>
      </c>
      <c r="B8" s="23"/>
      <c r="C8" s="23"/>
      <c r="D8" s="23"/>
      <c r="E8" s="24">
        <v>1008100</v>
      </c>
      <c r="F8" s="24"/>
      <c r="G8" s="24"/>
    </row>
    <row r="9" s="1" customFormat="1" ht="52.5" customHeight="1" spans="1:7">
      <c r="A9" s="25"/>
      <c r="B9" s="23" t="s">
        <v>424</v>
      </c>
      <c r="C9" s="23" t="s">
        <v>245</v>
      </c>
      <c r="D9" s="23" t="s">
        <v>425</v>
      </c>
      <c r="E9" s="24">
        <v>868100</v>
      </c>
      <c r="F9" s="24"/>
      <c r="G9" s="24"/>
    </row>
    <row r="10" s="1" customFormat="1" ht="52.5" customHeight="1" spans="1:7">
      <c r="A10" s="26"/>
      <c r="B10" s="23" t="s">
        <v>426</v>
      </c>
      <c r="C10" s="23" t="s">
        <v>272</v>
      </c>
      <c r="D10" s="23" t="s">
        <v>425</v>
      </c>
      <c r="E10" s="24">
        <v>140000</v>
      </c>
      <c r="F10" s="24"/>
      <c r="G10" s="24"/>
    </row>
    <row r="11" s="1" customFormat="1" ht="30" customHeight="1" spans="1:7">
      <c r="A11" s="27" t="s">
        <v>32</v>
      </c>
      <c r="B11" s="28"/>
      <c r="C11" s="28"/>
      <c r="D11" s="29"/>
      <c r="E11" s="24">
        <v>1008100</v>
      </c>
      <c r="F11" s="24"/>
      <c r="G11" s="24"/>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O20" sqref="O20"/>
    </sheetView>
  </sheetViews>
  <sheetFormatPr defaultColWidth="8" defaultRowHeight="14.25" customHeight="1"/>
  <cols>
    <col min="1" max="1" width="9.125" customWidth="1"/>
    <col min="2" max="2" width="21.875" customWidth="1"/>
    <col min="3" max="5" width="16.175" customWidth="1"/>
    <col min="6" max="19" width="5.875" customWidth="1"/>
  </cols>
  <sheetData>
    <row r="1" customHeight="1" spans="1:19">
      <c r="A1" s="157"/>
      <c r="B1" s="157"/>
      <c r="C1" s="157"/>
      <c r="D1" s="157"/>
      <c r="E1" s="157"/>
      <c r="F1" s="157"/>
      <c r="G1" s="157"/>
      <c r="H1" s="157"/>
      <c r="I1" s="157"/>
      <c r="J1" s="157"/>
      <c r="K1" s="157"/>
      <c r="L1" s="157"/>
      <c r="M1" s="157"/>
      <c r="N1" s="157"/>
      <c r="O1" s="157"/>
      <c r="P1" s="157"/>
      <c r="Q1" s="157"/>
      <c r="R1" s="157"/>
      <c r="S1" s="157"/>
    </row>
    <row r="2" ht="12" customHeight="1" spans="1:18">
      <c r="A2" s="158"/>
      <c r="J2" s="177"/>
      <c r="R2" s="190" t="s">
        <v>28</v>
      </c>
    </row>
    <row r="3" ht="36" customHeight="1" spans="1:19">
      <c r="A3" s="159" t="s">
        <v>29</v>
      </c>
      <c r="B3" s="160"/>
      <c r="C3" s="160"/>
      <c r="D3" s="160"/>
      <c r="E3" s="160"/>
      <c r="F3" s="160"/>
      <c r="G3" s="160"/>
      <c r="H3" s="160"/>
      <c r="I3" s="160"/>
      <c r="J3" s="178"/>
      <c r="K3" s="160"/>
      <c r="L3" s="160"/>
      <c r="M3" s="160"/>
      <c r="N3" s="160"/>
      <c r="O3" s="160"/>
      <c r="P3" s="160"/>
      <c r="Q3" s="160"/>
      <c r="R3" s="160"/>
      <c r="S3" s="160"/>
    </row>
    <row r="4" ht="20.25" customHeight="1" spans="1:19">
      <c r="A4" s="161" t="s">
        <v>2</v>
      </c>
      <c r="B4" s="162"/>
      <c r="C4" s="162"/>
      <c r="D4" s="162"/>
      <c r="E4" s="162"/>
      <c r="F4" s="162"/>
      <c r="G4" s="162"/>
      <c r="H4" s="162"/>
      <c r="I4" s="162"/>
      <c r="J4" s="179"/>
      <c r="K4" s="162"/>
      <c r="L4" s="162"/>
      <c r="M4" s="162"/>
      <c r="N4" s="180"/>
      <c r="O4" s="180"/>
      <c r="P4" s="180"/>
      <c r="Q4" s="180"/>
      <c r="R4" s="180" t="s">
        <v>3</v>
      </c>
      <c r="S4" s="180" t="s">
        <v>3</v>
      </c>
    </row>
    <row r="5" ht="18.75" customHeight="1" spans="1:19">
      <c r="A5" s="163" t="s">
        <v>30</v>
      </c>
      <c r="B5" s="164" t="s">
        <v>31</v>
      </c>
      <c r="C5" s="164" t="s">
        <v>32</v>
      </c>
      <c r="D5" s="165" t="s">
        <v>33</v>
      </c>
      <c r="E5" s="166"/>
      <c r="F5" s="166"/>
      <c r="G5" s="166"/>
      <c r="H5" s="166"/>
      <c r="I5" s="166"/>
      <c r="J5" s="181"/>
      <c r="K5" s="166"/>
      <c r="L5" s="166"/>
      <c r="M5" s="166"/>
      <c r="N5" s="182"/>
      <c r="O5" s="182" t="s">
        <v>21</v>
      </c>
      <c r="P5" s="182"/>
      <c r="Q5" s="182"/>
      <c r="R5" s="182"/>
      <c r="S5" s="182"/>
    </row>
    <row r="6" ht="18" customHeight="1" spans="1:19">
      <c r="A6" s="167"/>
      <c r="B6" s="168"/>
      <c r="C6" s="168"/>
      <c r="D6" s="168" t="s">
        <v>34</v>
      </c>
      <c r="E6" s="168" t="s">
        <v>35</v>
      </c>
      <c r="F6" s="168" t="s">
        <v>36</v>
      </c>
      <c r="G6" s="168" t="s">
        <v>37</v>
      </c>
      <c r="H6" s="168" t="s">
        <v>38</v>
      </c>
      <c r="I6" s="183" t="s">
        <v>39</v>
      </c>
      <c r="J6" s="184"/>
      <c r="K6" s="183" t="s">
        <v>40</v>
      </c>
      <c r="L6" s="183" t="s">
        <v>41</v>
      </c>
      <c r="M6" s="183" t="s">
        <v>42</v>
      </c>
      <c r="N6" s="185" t="s">
        <v>43</v>
      </c>
      <c r="O6" s="186" t="s">
        <v>34</v>
      </c>
      <c r="P6" s="186" t="s">
        <v>35</v>
      </c>
      <c r="Q6" s="186" t="s">
        <v>36</v>
      </c>
      <c r="R6" s="186" t="s">
        <v>37</v>
      </c>
      <c r="S6" s="186" t="s">
        <v>44</v>
      </c>
    </row>
    <row r="7" ht="29.25" customHeight="1" spans="1:19">
      <c r="A7" s="169"/>
      <c r="B7" s="170"/>
      <c r="C7" s="170"/>
      <c r="D7" s="170"/>
      <c r="E7" s="170"/>
      <c r="F7" s="170"/>
      <c r="G7" s="170"/>
      <c r="H7" s="170"/>
      <c r="I7" s="187" t="s">
        <v>34</v>
      </c>
      <c r="J7" s="187" t="s">
        <v>45</v>
      </c>
      <c r="K7" s="187" t="s">
        <v>40</v>
      </c>
      <c r="L7" s="187" t="s">
        <v>41</v>
      </c>
      <c r="M7" s="187" t="s">
        <v>42</v>
      </c>
      <c r="N7" s="187" t="s">
        <v>43</v>
      </c>
      <c r="O7" s="187"/>
      <c r="P7" s="187"/>
      <c r="Q7" s="187"/>
      <c r="R7" s="187"/>
      <c r="S7" s="187"/>
    </row>
    <row r="8" ht="16.5" customHeight="1" spans="1:19">
      <c r="A8" s="171">
        <v>1</v>
      </c>
      <c r="B8" s="172">
        <v>2</v>
      </c>
      <c r="C8" s="172">
        <v>3</v>
      </c>
      <c r="D8" s="172">
        <v>4</v>
      </c>
      <c r="E8" s="171">
        <v>5</v>
      </c>
      <c r="F8" s="172">
        <v>6</v>
      </c>
      <c r="G8" s="172">
        <v>7</v>
      </c>
      <c r="H8" s="171">
        <v>8</v>
      </c>
      <c r="I8" s="172">
        <v>9</v>
      </c>
      <c r="J8" s="188">
        <v>10</v>
      </c>
      <c r="K8" s="188">
        <v>11</v>
      </c>
      <c r="L8" s="189">
        <v>12</v>
      </c>
      <c r="M8" s="188">
        <v>13</v>
      </c>
      <c r="N8" s="188">
        <v>14</v>
      </c>
      <c r="O8" s="188">
        <v>15</v>
      </c>
      <c r="P8" s="188">
        <v>16</v>
      </c>
      <c r="Q8" s="188">
        <v>17</v>
      </c>
      <c r="R8" s="188">
        <v>18</v>
      </c>
      <c r="S8" s="188">
        <v>19</v>
      </c>
    </row>
    <row r="9" ht="31.4" customHeight="1" spans="1:19">
      <c r="A9" s="173" t="s">
        <v>46</v>
      </c>
      <c r="B9" s="173" t="s">
        <v>47</v>
      </c>
      <c r="C9" s="24">
        <v>5198078.98</v>
      </c>
      <c r="D9" s="24">
        <v>5198078.98</v>
      </c>
      <c r="E9" s="24">
        <v>5198078.98</v>
      </c>
      <c r="F9" s="174"/>
      <c r="G9" s="174"/>
      <c r="H9" s="174"/>
      <c r="I9" s="174"/>
      <c r="J9" s="174"/>
      <c r="K9" s="174"/>
      <c r="L9" s="174"/>
      <c r="M9" s="174"/>
      <c r="N9" s="174"/>
      <c r="O9" s="174"/>
      <c r="P9" s="174"/>
      <c r="Q9" s="174"/>
      <c r="R9" s="174"/>
      <c r="S9" s="174"/>
    </row>
    <row r="10" ht="16.5" customHeight="1" spans="1:19">
      <c r="A10" s="175" t="s">
        <v>32</v>
      </c>
      <c r="B10" s="176"/>
      <c r="C10" s="148">
        <v>5198078.98</v>
      </c>
      <c r="D10" s="148">
        <v>5198078.98</v>
      </c>
      <c r="E10" s="148">
        <v>5198078.98</v>
      </c>
      <c r="F10" s="174"/>
      <c r="G10" s="174"/>
      <c r="H10" s="174"/>
      <c r="I10" s="174"/>
      <c r="J10" s="174"/>
      <c r="K10" s="174"/>
      <c r="L10" s="174"/>
      <c r="M10" s="174"/>
      <c r="N10" s="174"/>
      <c r="O10" s="174"/>
      <c r="P10" s="174"/>
      <c r="Q10" s="174"/>
      <c r="R10" s="174"/>
      <c r="S10" s="174"/>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pane ySplit="1" topLeftCell="A8" activePane="bottomLeft" state="frozen"/>
      <selection/>
      <selection pane="bottomLeft" activeCell="L1" sqref="L$1:L$1048576"/>
    </sheetView>
  </sheetViews>
  <sheetFormatPr defaultColWidth="7.74166666666667" defaultRowHeight="15" customHeight="1"/>
  <cols>
    <col min="1" max="1" width="11.5" style="1" customWidth="1"/>
    <col min="2" max="2" width="21" style="1" customWidth="1"/>
    <col min="3" max="6" width="12.6666666666667" style="1" customWidth="1"/>
    <col min="7" max="7" width="6.125" style="1" customWidth="1"/>
    <col min="8" max="8" width="4.625" style="1" customWidth="1"/>
    <col min="9" max="9" width="6.125" style="1" customWidth="1"/>
    <col min="10" max="10" width="6.75" style="1" customWidth="1"/>
    <col min="11" max="11" width="6.125" style="1" customWidth="1"/>
    <col min="12" max="12" width="9.375" style="1" customWidth="1"/>
    <col min="13" max="13" width="7.5" style="1" customWidth="1"/>
    <col min="14" max="14" width="7.75" style="1" customWidth="1"/>
    <col min="15" max="15" width="9.375" style="1" customWidth="1"/>
    <col min="16" max="16384" width="7.74166666666667" style="1"/>
  </cols>
  <sheetData>
    <row r="1" s="1" customFormat="1" ht="18.75" customHeight="1" spans="1:15">
      <c r="A1" s="150"/>
      <c r="B1" s="150"/>
      <c r="C1" s="150"/>
      <c r="D1" s="150"/>
      <c r="E1" s="150"/>
      <c r="F1" s="150"/>
      <c r="G1" s="150"/>
      <c r="H1" s="150"/>
      <c r="I1" s="150"/>
      <c r="J1" s="150"/>
      <c r="K1" s="150"/>
      <c r="L1" s="150"/>
      <c r="M1" s="150"/>
      <c r="N1" s="44" t="s">
        <v>48</v>
      </c>
      <c r="O1" s="44"/>
    </row>
    <row r="2" s="1" customFormat="1" ht="36" customHeight="1" spans="1:15">
      <c r="A2" s="151" t="str">
        <f>"2025"&amp;"年部门支出预算表"</f>
        <v>2025年部门支出预算表</v>
      </c>
      <c r="B2" s="151"/>
      <c r="C2" s="151"/>
      <c r="D2" s="151"/>
      <c r="E2" s="151"/>
      <c r="F2" s="151"/>
      <c r="G2" s="151"/>
      <c r="H2" s="151"/>
      <c r="I2" s="151"/>
      <c r="J2" s="151"/>
      <c r="K2" s="151"/>
      <c r="L2" s="151"/>
      <c r="M2" s="151"/>
      <c r="N2" s="151"/>
      <c r="O2" s="151"/>
    </row>
    <row r="3" s="1" customFormat="1" ht="18.75" customHeight="1" spans="1:15">
      <c r="A3" s="32" t="str">
        <f>"单位名称："&amp;"德宏傣族景颇族自治州农垦局"</f>
        <v>单位名称：德宏傣族景颇族自治州农垦局</v>
      </c>
      <c r="B3" s="32"/>
      <c r="C3" s="32"/>
      <c r="D3" s="32"/>
      <c r="E3" s="32"/>
      <c r="F3" s="32"/>
      <c r="G3" s="150"/>
      <c r="H3" s="150"/>
      <c r="I3" s="150"/>
      <c r="J3" s="150"/>
      <c r="K3" s="150"/>
      <c r="L3" s="150"/>
      <c r="M3" s="150"/>
      <c r="N3" s="44" t="s">
        <v>3</v>
      </c>
      <c r="O3" s="44"/>
    </row>
    <row r="4" s="1" customFormat="1" ht="31.5" customHeight="1" spans="1:15">
      <c r="A4" s="152" t="s">
        <v>49</v>
      </c>
      <c r="B4" s="152" t="s">
        <v>50</v>
      </c>
      <c r="C4" s="152" t="s">
        <v>32</v>
      </c>
      <c r="D4" s="152" t="s">
        <v>35</v>
      </c>
      <c r="E4" s="152"/>
      <c r="F4" s="152"/>
      <c r="G4" s="152" t="s">
        <v>36</v>
      </c>
      <c r="H4" s="152" t="s">
        <v>37</v>
      </c>
      <c r="I4" s="152" t="s">
        <v>51</v>
      </c>
      <c r="J4" s="152" t="s">
        <v>52</v>
      </c>
      <c r="K4" s="152"/>
      <c r="L4" s="152"/>
      <c r="M4" s="152"/>
      <c r="N4" s="152"/>
      <c r="O4" s="152"/>
    </row>
    <row r="5" s="1" customFormat="1" ht="37.3" customHeight="1" spans="1:15">
      <c r="A5" s="152"/>
      <c r="B5" s="152"/>
      <c r="C5" s="152"/>
      <c r="D5" s="152" t="s">
        <v>34</v>
      </c>
      <c r="E5" s="152" t="s">
        <v>53</v>
      </c>
      <c r="F5" s="152" t="s">
        <v>54</v>
      </c>
      <c r="G5" s="152"/>
      <c r="H5" s="152"/>
      <c r="I5" s="152"/>
      <c r="J5" s="152" t="s">
        <v>34</v>
      </c>
      <c r="K5" s="152" t="s">
        <v>55</v>
      </c>
      <c r="L5" s="152" t="s">
        <v>56</v>
      </c>
      <c r="M5" s="152" t="s">
        <v>57</v>
      </c>
      <c r="N5" s="152" t="s">
        <v>58</v>
      </c>
      <c r="O5" s="152" t="s">
        <v>59</v>
      </c>
    </row>
    <row r="6" s="1" customFormat="1" ht="18.75" customHeight="1" spans="1:15">
      <c r="A6" s="153" t="s">
        <v>60</v>
      </c>
      <c r="B6" s="153" t="s">
        <v>61</v>
      </c>
      <c r="C6" s="153" t="s">
        <v>62</v>
      </c>
      <c r="D6" s="153" t="s">
        <v>63</v>
      </c>
      <c r="E6" s="153" t="s">
        <v>64</v>
      </c>
      <c r="F6" s="153" t="s">
        <v>65</v>
      </c>
      <c r="G6" s="153" t="s">
        <v>66</v>
      </c>
      <c r="H6" s="153" t="s">
        <v>67</v>
      </c>
      <c r="I6" s="153" t="s">
        <v>68</v>
      </c>
      <c r="J6" s="153" t="s">
        <v>69</v>
      </c>
      <c r="K6" s="153" t="s">
        <v>70</v>
      </c>
      <c r="L6" s="153" t="s">
        <v>71</v>
      </c>
      <c r="M6" s="153" t="s">
        <v>72</v>
      </c>
      <c r="N6" s="153" t="s">
        <v>73</v>
      </c>
      <c r="O6" s="153" t="s">
        <v>74</v>
      </c>
    </row>
    <row r="7" s="1" customFormat="1" ht="20" customHeight="1" spans="1:15">
      <c r="A7" s="154" t="s">
        <v>75</v>
      </c>
      <c r="B7" s="154" t="s">
        <v>76</v>
      </c>
      <c r="C7" s="124">
        <v>431005.92</v>
      </c>
      <c r="D7" s="124">
        <v>431005.92</v>
      </c>
      <c r="E7" s="124">
        <v>431005.92</v>
      </c>
      <c r="F7" s="124"/>
      <c r="G7" s="124"/>
      <c r="H7" s="124"/>
      <c r="I7" s="124"/>
      <c r="J7" s="124"/>
      <c r="K7" s="124"/>
      <c r="L7" s="124"/>
      <c r="M7" s="124"/>
      <c r="N7" s="124"/>
      <c r="O7" s="124"/>
    </row>
    <row r="8" s="1" customFormat="1" ht="20" customHeight="1" spans="1:15">
      <c r="A8" s="155" t="s">
        <v>77</v>
      </c>
      <c r="B8" s="155" t="s">
        <v>78</v>
      </c>
      <c r="C8" s="124">
        <v>430484.8</v>
      </c>
      <c r="D8" s="124">
        <v>430484.8</v>
      </c>
      <c r="E8" s="124">
        <v>430484.8</v>
      </c>
      <c r="F8" s="124"/>
      <c r="G8" s="124"/>
      <c r="H8" s="124"/>
      <c r="I8" s="124"/>
      <c r="J8" s="124"/>
      <c r="K8" s="124"/>
      <c r="L8" s="124"/>
      <c r="M8" s="124"/>
      <c r="N8" s="124"/>
      <c r="O8" s="124"/>
    </row>
    <row r="9" s="1" customFormat="1" ht="20" customHeight="1" spans="1:15">
      <c r="A9" s="156" t="s">
        <v>79</v>
      </c>
      <c r="B9" s="156" t="s">
        <v>80</v>
      </c>
      <c r="C9" s="124">
        <v>53000</v>
      </c>
      <c r="D9" s="124">
        <v>53000</v>
      </c>
      <c r="E9" s="124">
        <v>53000</v>
      </c>
      <c r="F9" s="124"/>
      <c r="G9" s="124"/>
      <c r="H9" s="124"/>
      <c r="I9" s="124"/>
      <c r="J9" s="124"/>
      <c r="K9" s="124"/>
      <c r="L9" s="124"/>
      <c r="M9" s="124"/>
      <c r="N9" s="124"/>
      <c r="O9" s="124"/>
    </row>
    <row r="10" s="1" customFormat="1" ht="27" customHeight="1" spans="1:15">
      <c r="A10" s="156" t="s">
        <v>81</v>
      </c>
      <c r="B10" s="156" t="s">
        <v>82</v>
      </c>
      <c r="C10" s="124">
        <v>377484.8</v>
      </c>
      <c r="D10" s="124">
        <v>377484.8</v>
      </c>
      <c r="E10" s="124">
        <v>377484.8</v>
      </c>
      <c r="F10" s="124"/>
      <c r="G10" s="124"/>
      <c r="H10" s="124"/>
      <c r="I10" s="124"/>
      <c r="J10" s="124"/>
      <c r="K10" s="124"/>
      <c r="L10" s="124"/>
      <c r="M10" s="124"/>
      <c r="N10" s="124"/>
      <c r="O10" s="124"/>
    </row>
    <row r="11" s="1" customFormat="1" ht="20" customHeight="1" spans="1:15">
      <c r="A11" s="155" t="s">
        <v>83</v>
      </c>
      <c r="B11" s="155" t="s">
        <v>84</v>
      </c>
      <c r="C11" s="124">
        <v>521.12</v>
      </c>
      <c r="D11" s="124">
        <v>521.12</v>
      </c>
      <c r="E11" s="124">
        <v>521.12</v>
      </c>
      <c r="F11" s="124"/>
      <c r="G11" s="124"/>
      <c r="H11" s="124"/>
      <c r="I11" s="124"/>
      <c r="J11" s="124"/>
      <c r="K11" s="124"/>
      <c r="L11" s="124"/>
      <c r="M11" s="124"/>
      <c r="N11" s="124"/>
      <c r="O11" s="124"/>
    </row>
    <row r="12" s="1" customFormat="1" ht="29" customHeight="1" spans="1:15">
      <c r="A12" s="156" t="s">
        <v>85</v>
      </c>
      <c r="B12" s="156" t="s">
        <v>84</v>
      </c>
      <c r="C12" s="124">
        <v>521.12</v>
      </c>
      <c r="D12" s="124">
        <v>521.12</v>
      </c>
      <c r="E12" s="124">
        <v>521.12</v>
      </c>
      <c r="F12" s="124"/>
      <c r="G12" s="124"/>
      <c r="H12" s="124"/>
      <c r="I12" s="124"/>
      <c r="J12" s="124"/>
      <c r="K12" s="124"/>
      <c r="L12" s="124"/>
      <c r="M12" s="124"/>
      <c r="N12" s="124"/>
      <c r="O12" s="124"/>
    </row>
    <row r="13" s="1" customFormat="1" ht="20" customHeight="1" spans="1:15">
      <c r="A13" s="154" t="s">
        <v>86</v>
      </c>
      <c r="B13" s="154" t="s">
        <v>87</v>
      </c>
      <c r="C13" s="124">
        <v>337459.22</v>
      </c>
      <c r="D13" s="124">
        <v>337459.22</v>
      </c>
      <c r="E13" s="124">
        <v>337459.22</v>
      </c>
      <c r="F13" s="124"/>
      <c r="G13" s="124"/>
      <c r="H13" s="124"/>
      <c r="I13" s="124"/>
      <c r="J13" s="124"/>
      <c r="K13" s="124"/>
      <c r="L13" s="124"/>
      <c r="M13" s="124"/>
      <c r="N13" s="124"/>
      <c r="O13" s="124"/>
    </row>
    <row r="14" s="1" customFormat="1" ht="20" customHeight="1" spans="1:15">
      <c r="A14" s="155" t="s">
        <v>88</v>
      </c>
      <c r="B14" s="155" t="s">
        <v>89</v>
      </c>
      <c r="C14" s="124">
        <v>337459.22</v>
      </c>
      <c r="D14" s="124">
        <v>337459.22</v>
      </c>
      <c r="E14" s="124">
        <v>337459.22</v>
      </c>
      <c r="F14" s="124"/>
      <c r="G14" s="124"/>
      <c r="H14" s="124"/>
      <c r="I14" s="124"/>
      <c r="J14" s="124"/>
      <c r="K14" s="124"/>
      <c r="L14" s="124"/>
      <c r="M14" s="124"/>
      <c r="N14" s="124"/>
      <c r="O14" s="124"/>
    </row>
    <row r="15" s="1" customFormat="1" ht="20" customHeight="1" spans="1:15">
      <c r="A15" s="156" t="s">
        <v>90</v>
      </c>
      <c r="B15" s="156" t="s">
        <v>91</v>
      </c>
      <c r="C15" s="124">
        <v>186383.12</v>
      </c>
      <c r="D15" s="124">
        <v>186383.12</v>
      </c>
      <c r="E15" s="124">
        <v>186383.12</v>
      </c>
      <c r="F15" s="124"/>
      <c r="G15" s="124"/>
      <c r="H15" s="124"/>
      <c r="I15" s="124"/>
      <c r="J15" s="124"/>
      <c r="K15" s="124"/>
      <c r="L15" s="124"/>
      <c r="M15" s="124"/>
      <c r="N15" s="124"/>
      <c r="O15" s="124"/>
    </row>
    <row r="16" s="1" customFormat="1" ht="20" customHeight="1" spans="1:15">
      <c r="A16" s="156" t="s">
        <v>92</v>
      </c>
      <c r="B16" s="156" t="s">
        <v>93</v>
      </c>
      <c r="C16" s="124"/>
      <c r="D16" s="124"/>
      <c r="E16" s="124"/>
      <c r="F16" s="124"/>
      <c r="G16" s="124"/>
      <c r="H16" s="124"/>
      <c r="I16" s="124"/>
      <c r="J16" s="124"/>
      <c r="K16" s="124"/>
      <c r="L16" s="124"/>
      <c r="M16" s="124"/>
      <c r="N16" s="124"/>
      <c r="O16" s="124"/>
    </row>
    <row r="17" s="1" customFormat="1" ht="20" customHeight="1" spans="1:15">
      <c r="A17" s="156" t="s">
        <v>94</v>
      </c>
      <c r="B17" s="156" t="s">
        <v>95</v>
      </c>
      <c r="C17" s="124">
        <v>126857.54</v>
      </c>
      <c r="D17" s="124">
        <v>126857.54</v>
      </c>
      <c r="E17" s="124">
        <v>126857.54</v>
      </c>
      <c r="F17" s="124"/>
      <c r="G17" s="124"/>
      <c r="H17" s="124"/>
      <c r="I17" s="124"/>
      <c r="J17" s="124"/>
      <c r="K17" s="124"/>
      <c r="L17" s="124"/>
      <c r="M17" s="124"/>
      <c r="N17" s="124"/>
      <c r="O17" s="124"/>
    </row>
    <row r="18" s="1" customFormat="1" ht="32" customHeight="1" spans="1:15">
      <c r="A18" s="156" t="s">
        <v>96</v>
      </c>
      <c r="B18" s="156" t="s">
        <v>97</v>
      </c>
      <c r="C18" s="124">
        <v>24218.56</v>
      </c>
      <c r="D18" s="124">
        <v>24218.56</v>
      </c>
      <c r="E18" s="124">
        <v>24218.56</v>
      </c>
      <c r="F18" s="124"/>
      <c r="G18" s="124"/>
      <c r="H18" s="124"/>
      <c r="I18" s="124"/>
      <c r="J18" s="124"/>
      <c r="K18" s="124"/>
      <c r="L18" s="124"/>
      <c r="M18" s="124"/>
      <c r="N18" s="124"/>
      <c r="O18" s="124"/>
    </row>
    <row r="19" s="1" customFormat="1" ht="20" customHeight="1" spans="1:15">
      <c r="A19" s="154" t="s">
        <v>98</v>
      </c>
      <c r="B19" s="154" t="s">
        <v>99</v>
      </c>
      <c r="C19" s="124">
        <v>4146500.24</v>
      </c>
      <c r="D19" s="124">
        <v>4146500.24</v>
      </c>
      <c r="E19" s="124">
        <v>3138400.24</v>
      </c>
      <c r="F19" s="124">
        <v>1008100</v>
      </c>
      <c r="G19" s="124"/>
      <c r="H19" s="124"/>
      <c r="I19" s="124"/>
      <c r="J19" s="124"/>
      <c r="K19" s="124"/>
      <c r="L19" s="124"/>
      <c r="M19" s="124"/>
      <c r="N19" s="124"/>
      <c r="O19" s="124"/>
    </row>
    <row r="20" s="1" customFormat="1" ht="20" customHeight="1" spans="1:15">
      <c r="A20" s="155" t="s">
        <v>100</v>
      </c>
      <c r="B20" s="155" t="s">
        <v>101</v>
      </c>
      <c r="C20" s="124">
        <v>4146500.24</v>
      </c>
      <c r="D20" s="124">
        <v>4146500.24</v>
      </c>
      <c r="E20" s="124">
        <v>3138400.24</v>
      </c>
      <c r="F20" s="124">
        <v>1008100</v>
      </c>
      <c r="G20" s="124"/>
      <c r="H20" s="124"/>
      <c r="I20" s="124"/>
      <c r="J20" s="124"/>
      <c r="K20" s="124"/>
      <c r="L20" s="124"/>
      <c r="M20" s="124"/>
      <c r="N20" s="124"/>
      <c r="O20" s="124"/>
    </row>
    <row r="21" s="1" customFormat="1" ht="20" customHeight="1" spans="1:15">
      <c r="A21" s="156" t="s">
        <v>102</v>
      </c>
      <c r="B21" s="156" t="s">
        <v>103</v>
      </c>
      <c r="C21" s="124">
        <v>4146500.24</v>
      </c>
      <c r="D21" s="124">
        <v>4146500.24</v>
      </c>
      <c r="E21" s="124">
        <v>3138400.24</v>
      </c>
      <c r="F21" s="124">
        <v>1008100</v>
      </c>
      <c r="G21" s="124"/>
      <c r="H21" s="124"/>
      <c r="I21" s="124"/>
      <c r="J21" s="124"/>
      <c r="K21" s="124"/>
      <c r="L21" s="124"/>
      <c r="M21" s="124"/>
      <c r="N21" s="124"/>
      <c r="O21" s="124"/>
    </row>
    <row r="22" s="1" customFormat="1" ht="20" customHeight="1" spans="1:15">
      <c r="A22" s="154" t="s">
        <v>104</v>
      </c>
      <c r="B22" s="154" t="s">
        <v>105</v>
      </c>
      <c r="C22" s="124">
        <v>283113.6</v>
      </c>
      <c r="D22" s="124">
        <v>283113.6</v>
      </c>
      <c r="E22" s="124">
        <v>283113.6</v>
      </c>
      <c r="F22" s="124"/>
      <c r="G22" s="124"/>
      <c r="H22" s="124"/>
      <c r="I22" s="124"/>
      <c r="J22" s="124"/>
      <c r="K22" s="124"/>
      <c r="L22" s="124"/>
      <c r="M22" s="124"/>
      <c r="N22" s="124"/>
      <c r="O22" s="124"/>
    </row>
    <row r="23" s="1" customFormat="1" ht="20" customHeight="1" spans="1:15">
      <c r="A23" s="155" t="s">
        <v>106</v>
      </c>
      <c r="B23" s="155" t="s">
        <v>107</v>
      </c>
      <c r="C23" s="124">
        <v>283113.6</v>
      </c>
      <c r="D23" s="124">
        <v>283113.6</v>
      </c>
      <c r="E23" s="124">
        <v>283113.6</v>
      </c>
      <c r="F23" s="124"/>
      <c r="G23" s="124"/>
      <c r="H23" s="124"/>
      <c r="I23" s="124"/>
      <c r="J23" s="124"/>
      <c r="K23" s="124"/>
      <c r="L23" s="124"/>
      <c r="M23" s="124"/>
      <c r="N23" s="124"/>
      <c r="O23" s="124"/>
    </row>
    <row r="24" s="1" customFormat="1" ht="20" customHeight="1" spans="1:15">
      <c r="A24" s="156" t="s">
        <v>108</v>
      </c>
      <c r="B24" s="156" t="s">
        <v>109</v>
      </c>
      <c r="C24" s="124">
        <v>283113.6</v>
      </c>
      <c r="D24" s="124">
        <v>283113.6</v>
      </c>
      <c r="E24" s="124">
        <v>283113.6</v>
      </c>
      <c r="F24" s="124"/>
      <c r="G24" s="124"/>
      <c r="H24" s="124"/>
      <c r="I24" s="124"/>
      <c r="J24" s="124"/>
      <c r="K24" s="124"/>
      <c r="L24" s="124"/>
      <c r="M24" s="124"/>
      <c r="N24" s="124"/>
      <c r="O24" s="124"/>
    </row>
    <row r="25" s="1" customFormat="1" ht="20" customHeight="1" spans="1:15">
      <c r="A25" s="153" t="s">
        <v>32</v>
      </c>
      <c r="B25" s="153"/>
      <c r="C25" s="124">
        <v>5198078.98</v>
      </c>
      <c r="D25" s="124">
        <v>5198078.98</v>
      </c>
      <c r="E25" s="124">
        <v>4189978.98</v>
      </c>
      <c r="F25" s="124">
        <v>1008100</v>
      </c>
      <c r="G25" s="124"/>
      <c r="H25" s="124"/>
      <c r="I25" s="124"/>
      <c r="J25" s="124"/>
      <c r="K25" s="124"/>
      <c r="L25" s="124"/>
      <c r="M25" s="124"/>
      <c r="N25" s="124"/>
      <c r="O25" s="124"/>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196527777777778" right="0.156944444444444" top="0.432638888888889" bottom="0.196527777777778"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1" activePane="bottomLeft" state="frozen"/>
      <selection/>
      <selection pane="bottomLeft" activeCell="C41" sqref="C41"/>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16384" width="8" style="1"/>
  </cols>
  <sheetData>
    <row r="1" s="1" customFormat="1" ht="17.25" customHeight="1" spans="1:4">
      <c r="A1" s="47"/>
      <c r="B1" s="47"/>
      <c r="C1" s="47"/>
      <c r="D1" s="81" t="s">
        <v>110</v>
      </c>
    </row>
    <row r="2" s="1" customFormat="1" ht="44" customHeight="1" spans="1:4">
      <c r="A2" s="143" t="str">
        <f>"2025"&amp;"年部门财政拨款收支预算总表"</f>
        <v>2025年部门财政拨款收支预算总表</v>
      </c>
      <c r="B2" s="143"/>
      <c r="C2" s="143"/>
      <c r="D2" s="143"/>
    </row>
    <row r="3" s="1" customFormat="1" ht="18.75" customHeight="1" spans="1:4">
      <c r="A3" s="32" t="str">
        <f>"单位名称："&amp;"德宏傣族景颇族自治州农垦局"</f>
        <v>单位名称：德宏傣族景颇族自治州农垦局</v>
      </c>
      <c r="B3" s="144"/>
      <c r="C3" s="144"/>
      <c r="D3" s="82" t="s">
        <v>3</v>
      </c>
    </row>
    <row r="4" s="1" customFormat="1" ht="19.5" customHeight="1" spans="1:4">
      <c r="A4" s="13" t="s">
        <v>4</v>
      </c>
      <c r="B4" s="15"/>
      <c r="C4" s="13" t="s">
        <v>5</v>
      </c>
      <c r="D4" s="15"/>
    </row>
    <row r="5" s="1" customFormat="1" ht="21.75" customHeight="1" spans="1:4">
      <c r="A5" s="70" t="s">
        <v>6</v>
      </c>
      <c r="B5" s="12" t="s">
        <v>7</v>
      </c>
      <c r="C5" s="70" t="s">
        <v>111</v>
      </c>
      <c r="D5" s="12" t="s">
        <v>7</v>
      </c>
    </row>
    <row r="6" s="1" customFormat="1" ht="17.25" customHeight="1" spans="1:4">
      <c r="A6" s="71"/>
      <c r="B6" s="19"/>
      <c r="C6" s="71"/>
      <c r="D6" s="19"/>
    </row>
    <row r="7" s="1" customFormat="1" ht="19.5" customHeight="1" spans="1:4">
      <c r="A7" s="78" t="s">
        <v>112</v>
      </c>
      <c r="B7" s="24">
        <v>5198078.98</v>
      </c>
      <c r="C7" s="78" t="s">
        <v>113</v>
      </c>
      <c r="D7" s="24">
        <v>5198078.98</v>
      </c>
    </row>
    <row r="8" s="1" customFormat="1" ht="19.5" customHeight="1" spans="1:4">
      <c r="A8" s="78" t="s">
        <v>114</v>
      </c>
      <c r="B8" s="24">
        <v>5198078.98</v>
      </c>
      <c r="C8" s="145" t="s">
        <v>115</v>
      </c>
      <c r="D8" s="24"/>
    </row>
    <row r="9" s="1" customFormat="1" ht="19.5" customHeight="1" spans="1:4">
      <c r="A9" s="146" t="s">
        <v>116</v>
      </c>
      <c r="B9" s="24"/>
      <c r="C9" s="145" t="s">
        <v>117</v>
      </c>
      <c r="D9" s="24"/>
    </row>
    <row r="10" s="1" customFormat="1" ht="19.5" customHeight="1" spans="1:4">
      <c r="A10" s="146" t="s">
        <v>118</v>
      </c>
      <c r="B10" s="24"/>
      <c r="C10" s="145" t="s">
        <v>119</v>
      </c>
      <c r="D10" s="24"/>
    </row>
    <row r="11" s="1" customFormat="1" ht="19.5" customHeight="1" spans="1:4">
      <c r="A11" s="146" t="s">
        <v>120</v>
      </c>
      <c r="B11" s="24"/>
      <c r="C11" s="145" t="s">
        <v>121</v>
      </c>
      <c r="D11" s="24"/>
    </row>
    <row r="12" s="1" customFormat="1" ht="19.5" customHeight="1" spans="1:4">
      <c r="A12" s="146" t="s">
        <v>114</v>
      </c>
      <c r="B12" s="24"/>
      <c r="C12" s="145" t="s">
        <v>122</v>
      </c>
      <c r="D12" s="24"/>
    </row>
    <row r="13" s="1" customFormat="1" ht="19.5" customHeight="1" spans="1:4">
      <c r="A13" s="146" t="s">
        <v>116</v>
      </c>
      <c r="B13" s="24"/>
      <c r="C13" s="145" t="s">
        <v>123</v>
      </c>
      <c r="D13" s="24"/>
    </row>
    <row r="14" s="1" customFormat="1" ht="19.5" customHeight="1" spans="1:4">
      <c r="A14" s="146" t="s">
        <v>118</v>
      </c>
      <c r="B14" s="24"/>
      <c r="C14" s="145" t="s">
        <v>124</v>
      </c>
      <c r="D14" s="24"/>
    </row>
    <row r="15" s="1" customFormat="1" ht="19.5" customHeight="1" spans="1:4">
      <c r="A15" s="147"/>
      <c r="B15" s="24"/>
      <c r="C15" s="145" t="s">
        <v>125</v>
      </c>
      <c r="D15" s="24">
        <v>431005.92</v>
      </c>
    </row>
    <row r="16" s="1" customFormat="1" ht="19.5" customHeight="1" spans="1:4">
      <c r="A16" s="147"/>
      <c r="B16" s="24"/>
      <c r="C16" s="145" t="s">
        <v>126</v>
      </c>
      <c r="D16" s="24">
        <v>337459.22</v>
      </c>
    </row>
    <row r="17" s="1" customFormat="1" ht="19.5" customHeight="1" spans="1:4">
      <c r="A17" s="147"/>
      <c r="B17" s="24"/>
      <c r="C17" s="145" t="s">
        <v>127</v>
      </c>
      <c r="D17" s="24"/>
    </row>
    <row r="18" s="1" customFormat="1" ht="19.5" customHeight="1" spans="1:4">
      <c r="A18" s="147"/>
      <c r="B18" s="24"/>
      <c r="C18" s="145" t="s">
        <v>128</v>
      </c>
      <c r="D18" s="24"/>
    </row>
    <row r="19" s="1" customFormat="1" ht="19.5" customHeight="1" spans="1:4">
      <c r="A19" s="147"/>
      <c r="B19" s="24"/>
      <c r="C19" s="145" t="s">
        <v>129</v>
      </c>
      <c r="D19" s="24">
        <v>4146500.24</v>
      </c>
    </row>
    <row r="20" s="1" customFormat="1" ht="19.5" customHeight="1" spans="1:4">
      <c r="A20" s="78"/>
      <c r="B20" s="24"/>
      <c r="C20" s="145" t="s">
        <v>130</v>
      </c>
      <c r="D20" s="24"/>
    </row>
    <row r="21" s="1" customFormat="1" ht="19.5" customHeight="1" spans="1:4">
      <c r="A21" s="78"/>
      <c r="B21" s="24"/>
      <c r="C21" s="78" t="s">
        <v>131</v>
      </c>
      <c r="D21" s="24"/>
    </row>
    <row r="22" s="1" customFormat="1" ht="19.5" customHeight="1" spans="1:4">
      <c r="A22" s="78"/>
      <c r="B22" s="24"/>
      <c r="C22" s="78" t="s">
        <v>132</v>
      </c>
      <c r="D22" s="24"/>
    </row>
    <row r="23" s="1" customFormat="1" ht="19.5" customHeight="1" spans="1:4">
      <c r="A23" s="78"/>
      <c r="B23" s="24"/>
      <c r="C23" s="78" t="s">
        <v>133</v>
      </c>
      <c r="D23" s="24"/>
    </row>
    <row r="24" s="1" customFormat="1" ht="19.5" customHeight="1" spans="1:4">
      <c r="A24" s="78"/>
      <c r="B24" s="24"/>
      <c r="C24" s="78" t="s">
        <v>134</v>
      </c>
      <c r="D24" s="24"/>
    </row>
    <row r="25" s="1" customFormat="1" ht="19.5" customHeight="1" spans="1:4">
      <c r="A25" s="78"/>
      <c r="B25" s="24"/>
      <c r="C25" s="78" t="s">
        <v>135</v>
      </c>
      <c r="D25" s="24"/>
    </row>
    <row r="26" s="1" customFormat="1" ht="19.5" customHeight="1" spans="1:4">
      <c r="A26" s="145"/>
      <c r="B26" s="24"/>
      <c r="C26" s="78" t="s">
        <v>136</v>
      </c>
      <c r="D26" s="24">
        <v>283113.6</v>
      </c>
    </row>
    <row r="27" s="1" customFormat="1" ht="19.5" customHeight="1" spans="1:4">
      <c r="A27" s="78"/>
      <c r="B27" s="24"/>
      <c r="C27" s="78" t="s">
        <v>137</v>
      </c>
      <c r="D27" s="24"/>
    </row>
    <row r="28" s="1" customFormat="1" customHeight="1" spans="1:4">
      <c r="A28" s="78"/>
      <c r="B28" s="24"/>
      <c r="C28" s="146" t="s">
        <v>138</v>
      </c>
      <c r="D28" s="24"/>
    </row>
    <row r="29" s="1" customFormat="1" ht="19.5" customHeight="1" spans="1:4">
      <c r="A29" s="78"/>
      <c r="B29" s="24"/>
      <c r="C29" s="78" t="s">
        <v>139</v>
      </c>
      <c r="D29" s="24"/>
    </row>
    <row r="30" s="1" customFormat="1" ht="19.5" customHeight="1" spans="1:4">
      <c r="A30" s="145"/>
      <c r="B30" s="24"/>
      <c r="C30" s="78" t="s">
        <v>140</v>
      </c>
      <c r="D30" s="24"/>
    </row>
    <row r="31" s="1" customFormat="1" ht="18" customHeight="1" spans="1:4">
      <c r="A31" s="145"/>
      <c r="B31" s="24"/>
      <c r="C31" s="78" t="s">
        <v>141</v>
      </c>
      <c r="D31" s="24"/>
    </row>
    <row r="32" s="1" customFormat="1" ht="18" customHeight="1" spans="1:4">
      <c r="A32" s="145"/>
      <c r="B32" s="24"/>
      <c r="C32" s="146" t="s">
        <v>142</v>
      </c>
      <c r="D32" s="24"/>
    </row>
    <row r="33" s="1" customFormat="1" ht="18" customHeight="1" spans="1:4">
      <c r="A33" s="145"/>
      <c r="B33" s="24"/>
      <c r="C33" s="146" t="s">
        <v>143</v>
      </c>
      <c r="D33" s="24"/>
    </row>
    <row r="34" s="1" customFormat="1" ht="19.5" customHeight="1" spans="1:4">
      <c r="A34" s="145"/>
      <c r="B34" s="148"/>
      <c r="C34" s="78" t="s">
        <v>144</v>
      </c>
      <c r="D34" s="148"/>
    </row>
    <row r="35" s="1" customFormat="1" ht="19.5" customHeight="1" spans="1:4">
      <c r="A35" s="145"/>
      <c r="B35" s="24"/>
      <c r="C35" s="78" t="s">
        <v>145</v>
      </c>
      <c r="D35" s="24"/>
    </row>
    <row r="36" s="1" customFormat="1" ht="19.5" customHeight="1" spans="1:4">
      <c r="A36" s="149" t="s">
        <v>26</v>
      </c>
      <c r="B36" s="24">
        <v>5198078.98</v>
      </c>
      <c r="C36" s="149" t="s">
        <v>146</v>
      </c>
      <c r="D36" s="24">
        <v>5198078.98</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pane ySplit="1" topLeftCell="A2" activePane="bottomLeft" state="frozen"/>
      <selection/>
      <selection pane="bottomLeft" activeCell="C13" sqref="C13"/>
    </sheetView>
  </sheetViews>
  <sheetFormatPr defaultColWidth="9" defaultRowHeight="15" customHeight="1" outlineLevelCol="6"/>
  <cols>
    <col min="1" max="1" width="23.05" style="1" customWidth="1"/>
    <col min="2" max="2" width="21.55" style="1" customWidth="1"/>
    <col min="3" max="5" width="16.875" style="1" customWidth="1"/>
    <col min="6" max="6" width="12.625" style="1" customWidth="1"/>
    <col min="7" max="7" width="16.875" style="1" customWidth="1"/>
    <col min="8" max="16384" width="9" style="1"/>
  </cols>
  <sheetData>
    <row r="1" s="1" customFormat="1" ht="18.75" customHeight="1" spans="1:7">
      <c r="A1" s="113"/>
      <c r="B1" s="113"/>
      <c r="C1" s="113"/>
      <c r="D1" s="113"/>
      <c r="E1" s="113"/>
      <c r="F1" s="113"/>
      <c r="G1" s="117" t="s">
        <v>147</v>
      </c>
    </row>
    <row r="2" s="1" customFormat="1" ht="33" customHeight="1" spans="1:7">
      <c r="A2" s="136" t="str">
        <f>"2025"&amp;"年一般公共预算支出预算表（按功能科目分类）"</f>
        <v>2025年一般公共预算支出预算表（按功能科目分类）</v>
      </c>
      <c r="B2" s="136"/>
      <c r="C2" s="136"/>
      <c r="D2" s="136"/>
      <c r="E2" s="136"/>
      <c r="F2" s="136"/>
      <c r="G2" s="136"/>
    </row>
    <row r="3" s="1" customFormat="1" ht="18.75" customHeight="1" spans="1:7">
      <c r="A3" s="137" t="str">
        <f>"单位名称："&amp;"德宏傣族景颇族自治州农垦局"</f>
        <v>单位名称：德宏傣族景颇族自治州农垦局</v>
      </c>
      <c r="B3" s="137"/>
      <c r="C3" s="113"/>
      <c r="D3" s="113"/>
      <c r="E3" s="113"/>
      <c r="F3" s="113"/>
      <c r="G3" s="117" t="s">
        <v>3</v>
      </c>
    </row>
    <row r="4" s="1" customFormat="1" ht="18.75" customHeight="1" spans="1:7">
      <c r="A4" s="138" t="s">
        <v>148</v>
      </c>
      <c r="B4" s="138"/>
      <c r="C4" s="138" t="s">
        <v>32</v>
      </c>
      <c r="D4" s="138" t="s">
        <v>53</v>
      </c>
      <c r="E4" s="138"/>
      <c r="F4" s="138"/>
      <c r="G4" s="138" t="s">
        <v>54</v>
      </c>
    </row>
    <row r="5" s="1" customFormat="1" ht="18.75" customHeight="1" spans="1:7">
      <c r="A5" s="138" t="s">
        <v>49</v>
      </c>
      <c r="B5" s="138" t="s">
        <v>50</v>
      </c>
      <c r="C5" s="138"/>
      <c r="D5" s="138" t="s">
        <v>34</v>
      </c>
      <c r="E5" s="138" t="s">
        <v>149</v>
      </c>
      <c r="F5" s="138" t="s">
        <v>150</v>
      </c>
      <c r="G5" s="138"/>
    </row>
    <row r="6" s="1" customFormat="1" ht="18.75" customHeight="1" spans="1:7">
      <c r="A6" s="138" t="s">
        <v>60</v>
      </c>
      <c r="B6" s="138" t="s">
        <v>61</v>
      </c>
      <c r="C6" s="138" t="s">
        <v>62</v>
      </c>
      <c r="D6" s="138" t="s">
        <v>63</v>
      </c>
      <c r="E6" s="138" t="s">
        <v>64</v>
      </c>
      <c r="F6" s="138" t="s">
        <v>65</v>
      </c>
      <c r="G6" s="138" t="s">
        <v>66</v>
      </c>
    </row>
    <row r="7" s="1" customFormat="1" ht="18.75" customHeight="1" spans="1:7">
      <c r="A7" s="139" t="s">
        <v>75</v>
      </c>
      <c r="B7" s="139" t="s">
        <v>76</v>
      </c>
      <c r="C7" s="140">
        <v>431005.92</v>
      </c>
      <c r="D7" s="140">
        <v>431005.92</v>
      </c>
      <c r="E7" s="140">
        <v>378005.92</v>
      </c>
      <c r="F7" s="140">
        <v>53000</v>
      </c>
      <c r="G7" s="140"/>
    </row>
    <row r="8" s="1" customFormat="1" ht="18.75" customHeight="1" outlineLevel="1" spans="1:7">
      <c r="A8" s="141" t="s">
        <v>77</v>
      </c>
      <c r="B8" s="141" t="s">
        <v>78</v>
      </c>
      <c r="C8" s="140">
        <v>430484.8</v>
      </c>
      <c r="D8" s="140">
        <v>430484.8</v>
      </c>
      <c r="E8" s="140">
        <v>377484.8</v>
      </c>
      <c r="F8" s="140">
        <v>53000</v>
      </c>
      <c r="G8" s="140"/>
    </row>
    <row r="9" s="1" customFormat="1" ht="18.75" customHeight="1" outlineLevel="2" spans="1:7">
      <c r="A9" s="142" t="s">
        <v>79</v>
      </c>
      <c r="B9" s="142" t="s">
        <v>80</v>
      </c>
      <c r="C9" s="140">
        <v>53000</v>
      </c>
      <c r="D9" s="140">
        <v>53000</v>
      </c>
      <c r="E9" s="140"/>
      <c r="F9" s="140">
        <v>53000</v>
      </c>
      <c r="G9" s="140"/>
    </row>
    <row r="10" s="1" customFormat="1" ht="29" customHeight="1" outlineLevel="2" spans="1:7">
      <c r="A10" s="142" t="s">
        <v>81</v>
      </c>
      <c r="B10" s="142" t="s">
        <v>82</v>
      </c>
      <c r="C10" s="140">
        <v>377484.8</v>
      </c>
      <c r="D10" s="140">
        <v>377484.8</v>
      </c>
      <c r="E10" s="140">
        <v>377484.8</v>
      </c>
      <c r="F10" s="140"/>
      <c r="G10" s="140"/>
    </row>
    <row r="11" s="1" customFormat="1" ht="18.75" customHeight="1" outlineLevel="1" spans="1:7">
      <c r="A11" s="141" t="s">
        <v>83</v>
      </c>
      <c r="B11" s="141" t="s">
        <v>84</v>
      </c>
      <c r="C11" s="140">
        <v>521.12</v>
      </c>
      <c r="D11" s="140">
        <v>521.12</v>
      </c>
      <c r="E11" s="140">
        <v>521.12</v>
      </c>
      <c r="F11" s="140"/>
      <c r="G11" s="140"/>
    </row>
    <row r="12" s="1" customFormat="1" ht="18.75" customHeight="1" outlineLevel="2" spans="1:7">
      <c r="A12" s="142" t="s">
        <v>85</v>
      </c>
      <c r="B12" s="142" t="s">
        <v>84</v>
      </c>
      <c r="C12" s="140">
        <v>521.12</v>
      </c>
      <c r="D12" s="140">
        <v>521.12</v>
      </c>
      <c r="E12" s="140">
        <v>521.12</v>
      </c>
      <c r="F12" s="140"/>
      <c r="G12" s="140"/>
    </row>
    <row r="13" s="1" customFormat="1" ht="18.75" customHeight="1" spans="1:7">
      <c r="A13" s="139" t="s">
        <v>86</v>
      </c>
      <c r="B13" s="139" t="s">
        <v>87</v>
      </c>
      <c r="C13" s="140">
        <v>337459.22</v>
      </c>
      <c r="D13" s="140">
        <v>337459.22</v>
      </c>
      <c r="E13" s="140">
        <v>337459.22</v>
      </c>
      <c r="F13" s="140"/>
      <c r="G13" s="140"/>
    </row>
    <row r="14" s="1" customFormat="1" ht="18.75" customHeight="1" outlineLevel="1" spans="1:7">
      <c r="A14" s="141" t="s">
        <v>88</v>
      </c>
      <c r="B14" s="141" t="s">
        <v>89</v>
      </c>
      <c r="C14" s="140">
        <v>337459.22</v>
      </c>
      <c r="D14" s="140">
        <v>337459.22</v>
      </c>
      <c r="E14" s="140">
        <v>337459.22</v>
      </c>
      <c r="F14" s="140"/>
      <c r="G14" s="140"/>
    </row>
    <row r="15" s="1" customFormat="1" ht="18.75" customHeight="1" outlineLevel="2" spans="1:7">
      <c r="A15" s="142" t="s">
        <v>90</v>
      </c>
      <c r="B15" s="142" t="s">
        <v>91</v>
      </c>
      <c r="C15" s="140">
        <v>186383.12</v>
      </c>
      <c r="D15" s="140">
        <v>186383.12</v>
      </c>
      <c r="E15" s="140">
        <v>186383.12</v>
      </c>
      <c r="F15" s="140"/>
      <c r="G15" s="140"/>
    </row>
    <row r="16" s="1" customFormat="1" ht="18.75" customHeight="1" outlineLevel="2" spans="1:7">
      <c r="A16" s="142" t="s">
        <v>94</v>
      </c>
      <c r="B16" s="142" t="s">
        <v>95</v>
      </c>
      <c r="C16" s="140">
        <v>126857.54</v>
      </c>
      <c r="D16" s="140">
        <v>126857.54</v>
      </c>
      <c r="E16" s="140">
        <v>126857.54</v>
      </c>
      <c r="F16" s="140"/>
      <c r="G16" s="140"/>
    </row>
    <row r="17" s="1" customFormat="1" ht="27" customHeight="1" outlineLevel="2" spans="1:7">
      <c r="A17" s="142" t="s">
        <v>96</v>
      </c>
      <c r="B17" s="142" t="s">
        <v>97</v>
      </c>
      <c r="C17" s="140">
        <v>24218.56</v>
      </c>
      <c r="D17" s="140">
        <v>24218.56</v>
      </c>
      <c r="E17" s="140">
        <v>24218.56</v>
      </c>
      <c r="F17" s="140"/>
      <c r="G17" s="140"/>
    </row>
    <row r="18" s="1" customFormat="1" ht="18.75" customHeight="1" spans="1:7">
      <c r="A18" s="139" t="s">
        <v>98</v>
      </c>
      <c r="B18" s="139" t="s">
        <v>99</v>
      </c>
      <c r="C18" s="140">
        <v>4146500.24</v>
      </c>
      <c r="D18" s="140">
        <v>3138400.24</v>
      </c>
      <c r="E18" s="140">
        <v>2810000.24</v>
      </c>
      <c r="F18" s="140">
        <v>328400</v>
      </c>
      <c r="G18" s="140">
        <v>1008100</v>
      </c>
    </row>
    <row r="19" s="1" customFormat="1" ht="18.75" customHeight="1" outlineLevel="1" spans="1:7">
      <c r="A19" s="141" t="s">
        <v>100</v>
      </c>
      <c r="B19" s="141" t="s">
        <v>101</v>
      </c>
      <c r="C19" s="140">
        <v>4146500.24</v>
      </c>
      <c r="D19" s="140">
        <v>3138400.24</v>
      </c>
      <c r="E19" s="140">
        <v>2810000.24</v>
      </c>
      <c r="F19" s="140">
        <v>328400</v>
      </c>
      <c r="G19" s="140">
        <v>1008100</v>
      </c>
    </row>
    <row r="20" s="1" customFormat="1" ht="18.75" customHeight="1" outlineLevel="2" spans="1:7">
      <c r="A20" s="142" t="s">
        <v>102</v>
      </c>
      <c r="B20" s="142" t="s">
        <v>103</v>
      </c>
      <c r="C20" s="140">
        <v>4146500.24</v>
      </c>
      <c r="D20" s="140">
        <v>3138400.24</v>
      </c>
      <c r="E20" s="140">
        <v>2810000.24</v>
      </c>
      <c r="F20" s="140">
        <v>328400</v>
      </c>
      <c r="G20" s="140">
        <v>1008100</v>
      </c>
    </row>
    <row r="21" s="1" customFormat="1" ht="18.75" customHeight="1" spans="1:7">
      <c r="A21" s="139" t="s">
        <v>104</v>
      </c>
      <c r="B21" s="139" t="s">
        <v>105</v>
      </c>
      <c r="C21" s="140">
        <v>283113.6</v>
      </c>
      <c r="D21" s="140">
        <v>283113.6</v>
      </c>
      <c r="E21" s="140">
        <v>283113.6</v>
      </c>
      <c r="F21" s="140"/>
      <c r="G21" s="140"/>
    </row>
    <row r="22" s="1" customFormat="1" ht="18.75" customHeight="1" outlineLevel="1" spans="1:7">
      <c r="A22" s="141" t="s">
        <v>106</v>
      </c>
      <c r="B22" s="141" t="s">
        <v>107</v>
      </c>
      <c r="C22" s="140">
        <v>283113.6</v>
      </c>
      <c r="D22" s="140">
        <v>283113.6</v>
      </c>
      <c r="E22" s="140">
        <v>283113.6</v>
      </c>
      <c r="F22" s="140"/>
      <c r="G22" s="140"/>
    </row>
    <row r="23" s="1" customFormat="1" ht="18.75" customHeight="1" outlineLevel="2" spans="1:7">
      <c r="A23" s="142" t="s">
        <v>108</v>
      </c>
      <c r="B23" s="142" t="s">
        <v>109</v>
      </c>
      <c r="C23" s="140">
        <v>283113.6</v>
      </c>
      <c r="D23" s="140">
        <v>283113.6</v>
      </c>
      <c r="E23" s="140">
        <v>283113.6</v>
      </c>
      <c r="F23" s="140"/>
      <c r="G23" s="140"/>
    </row>
    <row r="24" s="1" customFormat="1" ht="18.75" customHeight="1" spans="1:7">
      <c r="A24" s="138" t="s">
        <v>32</v>
      </c>
      <c r="B24" s="138"/>
      <c r="C24" s="140">
        <v>5198078.98</v>
      </c>
      <c r="D24" s="140">
        <v>4189978.98</v>
      </c>
      <c r="E24" s="140">
        <v>3808578.98</v>
      </c>
      <c r="F24" s="140">
        <v>381400</v>
      </c>
      <c r="G24" s="140">
        <v>1008100</v>
      </c>
    </row>
  </sheetData>
  <mergeCells count="7">
    <mergeCell ref="A2:G2"/>
    <mergeCell ref="A3:C3"/>
    <mergeCell ref="A4:B4"/>
    <mergeCell ref="D4:F4"/>
    <mergeCell ref="A24:B24"/>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pane ySplit="1" topLeftCell="A2" activePane="bottomLeft" state="frozen"/>
      <selection/>
      <selection pane="bottomLeft" activeCell="D20" sqref="D20"/>
    </sheetView>
  </sheetViews>
  <sheetFormatPr defaultColWidth="8" defaultRowHeight="14.25" customHeight="1" outlineLevelRow="6" outlineLevelCol="5"/>
  <cols>
    <col min="1" max="1" width="24.675" style="1" customWidth="1"/>
    <col min="2" max="2" width="16.05" style="1" customWidth="1"/>
    <col min="3" max="3" width="15.125" style="1" customWidth="1"/>
    <col min="4" max="4" width="18.925" style="1" customWidth="1"/>
    <col min="5" max="5" width="17.3" style="1" customWidth="1"/>
    <col min="6" max="6" width="16.375" style="1" customWidth="1"/>
    <col min="7" max="16384" width="8" style="1"/>
  </cols>
  <sheetData>
    <row r="1" s="1" customFormat="1" customHeight="1" spans="1:6">
      <c r="A1" s="127"/>
      <c r="B1" s="127"/>
      <c r="C1" s="128"/>
      <c r="D1" s="2"/>
      <c r="E1" s="2"/>
      <c r="F1" s="129" t="s">
        <v>151</v>
      </c>
    </row>
    <row r="2" s="1" customFormat="1" ht="33.75" customHeight="1" spans="1:6">
      <c r="A2" s="130" t="str">
        <f>"2025"&amp;"年一般公共预算“三公”经费支出预算表"</f>
        <v>2025年一般公共预算“三公”经费支出预算表</v>
      </c>
      <c r="B2" s="130"/>
      <c r="C2" s="130"/>
      <c r="D2" s="130"/>
      <c r="E2" s="130"/>
      <c r="F2" s="130"/>
    </row>
    <row r="3" s="1" customFormat="1" ht="21.75" customHeight="1" spans="1:6">
      <c r="A3" s="131" t="str">
        <f>"单位名称："&amp;"德宏傣族景颇族自治州农垦局"</f>
        <v>单位名称：德宏傣族景颇族自治州农垦局</v>
      </c>
      <c r="B3" s="127"/>
      <c r="C3" s="128"/>
      <c r="D3" s="4"/>
      <c r="E3" s="2"/>
      <c r="F3" s="129" t="s">
        <v>152</v>
      </c>
    </row>
    <row r="4" s="1" customFormat="1" ht="19.5" customHeight="1" spans="1:6">
      <c r="A4" s="12" t="s">
        <v>153</v>
      </c>
      <c r="B4" s="70" t="s">
        <v>154</v>
      </c>
      <c r="C4" s="13" t="s">
        <v>155</v>
      </c>
      <c r="D4" s="14"/>
      <c r="E4" s="15"/>
      <c r="F4" s="70" t="s">
        <v>156</v>
      </c>
    </row>
    <row r="5" s="1" customFormat="1" ht="19.5" customHeight="1" spans="1:6">
      <c r="A5" s="19"/>
      <c r="B5" s="71"/>
      <c r="C5" s="36" t="s">
        <v>34</v>
      </c>
      <c r="D5" s="36" t="s">
        <v>157</v>
      </c>
      <c r="E5" s="36" t="s">
        <v>158</v>
      </c>
      <c r="F5" s="71"/>
    </row>
    <row r="6" s="1" customFormat="1" ht="18.75" customHeight="1" spans="1:6">
      <c r="A6" s="132">
        <v>1</v>
      </c>
      <c r="B6" s="132">
        <v>2</v>
      </c>
      <c r="C6" s="133">
        <v>3</v>
      </c>
      <c r="D6" s="132">
        <v>4</v>
      </c>
      <c r="E6" s="132">
        <v>5</v>
      </c>
      <c r="F6" s="132">
        <v>6</v>
      </c>
    </row>
    <row r="7" s="1" customFormat="1" ht="24.75" customHeight="1" spans="1:6">
      <c r="A7" s="134">
        <v>48574</v>
      </c>
      <c r="B7" s="134"/>
      <c r="C7" s="135">
        <v>28974</v>
      </c>
      <c r="D7" s="134"/>
      <c r="E7" s="134">
        <v>28974</v>
      </c>
      <c r="F7" s="134">
        <v>19600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B1" workbookViewId="0">
      <pane ySplit="1" topLeftCell="A21" activePane="bottomLeft" state="frozen"/>
      <selection/>
      <selection pane="bottomLeft" activeCell="E47" sqref="E47"/>
    </sheetView>
  </sheetViews>
  <sheetFormatPr defaultColWidth="9" defaultRowHeight="15" customHeight="1"/>
  <cols>
    <col min="1" max="1" width="27.2416666666667" style="1" customWidth="1"/>
    <col min="2" max="2" width="24.3916666666667" style="1" customWidth="1"/>
    <col min="3" max="3" width="19.375" style="1" customWidth="1"/>
    <col min="4" max="4" width="6.625" style="1" customWidth="1"/>
    <col min="5" max="5" width="25.375" style="1" customWidth="1"/>
    <col min="6" max="6" width="4.875" style="1" customWidth="1"/>
    <col min="7" max="7" width="23.375" style="1" customWidth="1"/>
    <col min="8" max="8" width="11.3" style="1" customWidth="1"/>
    <col min="9" max="9" width="10.75" style="1" customWidth="1"/>
    <col min="10" max="11" width="5.25" style="1" customWidth="1"/>
    <col min="12" max="12" width="10.75" style="1" customWidth="1"/>
    <col min="13" max="13" width="3.25" style="1" customWidth="1"/>
    <col min="14" max="14" width="4.41666666666667" style="1" customWidth="1"/>
    <col min="15" max="15" width="5.05" style="1" customWidth="1"/>
    <col min="16" max="16" width="5.75" style="1" customWidth="1"/>
    <col min="17" max="17" width="4.175" style="1" customWidth="1"/>
    <col min="18" max="18" width="3.75" style="1" customWidth="1"/>
    <col min="19" max="23" width="4.125" style="1" customWidth="1"/>
    <col min="24" max="16384" width="9" style="1"/>
  </cols>
  <sheetData>
    <row r="1" s="1" customFormat="1" ht="18.75" customHeight="1" spans="20:23">
      <c r="T1" s="126" t="s">
        <v>159</v>
      </c>
      <c r="U1" s="126"/>
      <c r="V1" s="126"/>
      <c r="W1" s="126"/>
    </row>
    <row r="2" s="1" customFormat="1" ht="45.75" customHeight="1" spans="1:23">
      <c r="A2" s="125" t="s">
        <v>160</v>
      </c>
      <c r="B2" s="125"/>
      <c r="C2" s="125"/>
      <c r="D2" s="125"/>
      <c r="E2" s="125"/>
      <c r="F2" s="125"/>
      <c r="G2" s="125"/>
      <c r="H2" s="125"/>
      <c r="I2" s="125"/>
      <c r="J2" s="125"/>
      <c r="K2" s="125"/>
      <c r="L2" s="125"/>
      <c r="M2" s="125"/>
      <c r="N2" s="125"/>
      <c r="O2" s="125"/>
      <c r="P2" s="125"/>
      <c r="Q2" s="125"/>
      <c r="R2" s="125"/>
      <c r="S2" s="125"/>
      <c r="T2" s="125"/>
      <c r="U2" s="125"/>
      <c r="V2" s="125"/>
      <c r="W2" s="125"/>
    </row>
    <row r="3" s="1" customFormat="1" ht="18.75" customHeight="1" spans="1:23">
      <c r="A3" s="1" t="str">
        <f>"单位名称："&amp;"德宏傣族景颇族自治州农垦局"</f>
        <v>单位名称：德宏傣族景颇族自治州农垦局</v>
      </c>
      <c r="T3" s="126" t="s">
        <v>152</v>
      </c>
      <c r="U3" s="126"/>
      <c r="V3" s="126"/>
      <c r="W3" s="126"/>
    </row>
    <row r="4" s="1" customFormat="1" ht="18.75" customHeight="1" spans="1:23">
      <c r="A4" s="35" t="s">
        <v>161</v>
      </c>
      <c r="B4" s="35" t="s">
        <v>162</v>
      </c>
      <c r="C4" s="35" t="s">
        <v>163</v>
      </c>
      <c r="D4" s="35" t="s">
        <v>164</v>
      </c>
      <c r="E4" s="35" t="s">
        <v>165</v>
      </c>
      <c r="F4" s="35" t="s">
        <v>166</v>
      </c>
      <c r="G4" s="35" t="s">
        <v>167</v>
      </c>
      <c r="H4" s="35" t="s">
        <v>168</v>
      </c>
      <c r="I4" s="35"/>
      <c r="J4" s="35"/>
      <c r="K4" s="35"/>
      <c r="L4" s="35"/>
      <c r="M4" s="35"/>
      <c r="N4" s="35"/>
      <c r="O4" s="35"/>
      <c r="P4" s="35"/>
      <c r="Q4" s="35"/>
      <c r="R4" s="35"/>
      <c r="S4" s="35"/>
      <c r="T4" s="35"/>
      <c r="U4" s="35"/>
      <c r="V4" s="35"/>
      <c r="W4" s="35"/>
    </row>
    <row r="5" s="1" customFormat="1" ht="28.3" customHeight="1" spans="1:23">
      <c r="A5" s="35"/>
      <c r="B5" s="35"/>
      <c r="C5" s="35"/>
      <c r="D5" s="35"/>
      <c r="E5" s="35"/>
      <c r="F5" s="35"/>
      <c r="G5" s="35"/>
      <c r="H5" s="35" t="s">
        <v>169</v>
      </c>
      <c r="I5" s="35" t="s">
        <v>35</v>
      </c>
      <c r="J5" s="35"/>
      <c r="K5" s="35"/>
      <c r="L5" s="35"/>
      <c r="M5" s="35"/>
      <c r="N5" s="35" t="s">
        <v>170</v>
      </c>
      <c r="O5" s="35"/>
      <c r="P5" s="35"/>
      <c r="Q5" s="35" t="s">
        <v>38</v>
      </c>
      <c r="R5" s="35" t="s">
        <v>52</v>
      </c>
      <c r="S5" s="35"/>
      <c r="T5" s="35"/>
      <c r="U5" s="35"/>
      <c r="V5" s="35"/>
      <c r="W5" s="35"/>
    </row>
    <row r="6" s="1" customFormat="1" ht="24" customHeight="1" spans="1:23">
      <c r="A6" s="35"/>
      <c r="B6" s="35"/>
      <c r="C6" s="35"/>
      <c r="D6" s="35"/>
      <c r="E6" s="35"/>
      <c r="F6" s="35"/>
      <c r="G6" s="35"/>
      <c r="H6" s="35"/>
      <c r="I6" s="35" t="s">
        <v>171</v>
      </c>
      <c r="J6" s="35" t="s">
        <v>172</v>
      </c>
      <c r="K6" s="35" t="s">
        <v>173</v>
      </c>
      <c r="L6" s="35" t="s">
        <v>174</v>
      </c>
      <c r="M6" s="35" t="s">
        <v>175</v>
      </c>
      <c r="N6" s="35" t="s">
        <v>35</v>
      </c>
      <c r="O6" s="35" t="s">
        <v>36</v>
      </c>
      <c r="P6" s="35" t="s">
        <v>37</v>
      </c>
      <c r="Q6" s="35"/>
      <c r="R6" s="35" t="s">
        <v>34</v>
      </c>
      <c r="S6" s="35" t="s">
        <v>45</v>
      </c>
      <c r="T6" s="35" t="s">
        <v>40</v>
      </c>
      <c r="U6" s="35" t="s">
        <v>41</v>
      </c>
      <c r="V6" s="35" t="s">
        <v>42</v>
      </c>
      <c r="W6" s="35" t="s">
        <v>43</v>
      </c>
    </row>
    <row r="7" s="1" customFormat="1" ht="32.05" customHeight="1" spans="1:23">
      <c r="A7" s="35"/>
      <c r="B7" s="35"/>
      <c r="C7" s="35"/>
      <c r="D7" s="35"/>
      <c r="E7" s="35"/>
      <c r="F7" s="35"/>
      <c r="G7" s="35"/>
      <c r="H7" s="35"/>
      <c r="I7" s="35"/>
      <c r="J7" s="35"/>
      <c r="K7" s="35"/>
      <c r="L7" s="35"/>
      <c r="M7" s="35"/>
      <c r="N7" s="35"/>
      <c r="O7" s="35"/>
      <c r="P7" s="35"/>
      <c r="Q7" s="35"/>
      <c r="R7" s="35"/>
      <c r="S7" s="35"/>
      <c r="T7" s="35"/>
      <c r="U7" s="35"/>
      <c r="V7" s="35"/>
      <c r="W7" s="35"/>
    </row>
    <row r="8" s="1" customFormat="1" ht="18.75" customHeight="1" spans="1:23">
      <c r="A8" s="35" t="s">
        <v>60</v>
      </c>
      <c r="B8" s="35" t="s">
        <v>61</v>
      </c>
      <c r="C8" s="35" t="s">
        <v>62</v>
      </c>
      <c r="D8" s="35" t="s">
        <v>63</v>
      </c>
      <c r="E8" s="35" t="s">
        <v>64</v>
      </c>
      <c r="F8" s="35" t="s">
        <v>65</v>
      </c>
      <c r="G8" s="35" t="s">
        <v>66</v>
      </c>
      <c r="H8" s="35" t="s">
        <v>67</v>
      </c>
      <c r="I8" s="35" t="s">
        <v>68</v>
      </c>
      <c r="J8" s="35" t="s">
        <v>69</v>
      </c>
      <c r="K8" s="35" t="s">
        <v>70</v>
      </c>
      <c r="L8" s="35" t="s">
        <v>71</v>
      </c>
      <c r="M8" s="35" t="s">
        <v>72</v>
      </c>
      <c r="N8" s="35" t="s">
        <v>73</v>
      </c>
      <c r="O8" s="35" t="s">
        <v>74</v>
      </c>
      <c r="P8" s="35" t="s">
        <v>176</v>
      </c>
      <c r="Q8" s="35" t="s">
        <v>177</v>
      </c>
      <c r="R8" s="35" t="s">
        <v>178</v>
      </c>
      <c r="S8" s="35" t="s">
        <v>179</v>
      </c>
      <c r="T8" s="35" t="s">
        <v>180</v>
      </c>
      <c r="U8" s="35" t="s">
        <v>181</v>
      </c>
      <c r="V8" s="35" t="s">
        <v>182</v>
      </c>
      <c r="W8" s="35" t="s">
        <v>183</v>
      </c>
    </row>
    <row r="9" s="1" customFormat="1" ht="24" customHeight="1" spans="1:23">
      <c r="A9" s="122" t="s">
        <v>47</v>
      </c>
      <c r="B9" s="122"/>
      <c r="C9" s="122"/>
      <c r="D9" s="122"/>
      <c r="E9" s="122"/>
      <c r="F9" s="122"/>
      <c r="G9" s="122"/>
      <c r="H9" s="124">
        <v>4189978.98</v>
      </c>
      <c r="I9" s="124">
        <v>4189978.98</v>
      </c>
      <c r="J9" s="124"/>
      <c r="K9" s="124"/>
      <c r="L9" s="124">
        <v>4189978.98</v>
      </c>
      <c r="M9" s="124"/>
      <c r="N9" s="124"/>
      <c r="O9" s="124"/>
      <c r="P9" s="124"/>
      <c r="Q9" s="124"/>
      <c r="R9" s="124"/>
      <c r="S9" s="124"/>
      <c r="T9" s="124"/>
      <c r="U9" s="124"/>
      <c r="V9" s="124"/>
      <c r="W9" s="124"/>
    </row>
    <row r="10" s="1" customFormat="1" ht="24" customHeight="1" outlineLevel="1" spans="1:23">
      <c r="A10" s="122" t="s">
        <v>47</v>
      </c>
      <c r="B10" s="122" t="s">
        <v>184</v>
      </c>
      <c r="C10" s="122" t="s">
        <v>185</v>
      </c>
      <c r="D10" s="122" t="s">
        <v>102</v>
      </c>
      <c r="E10" s="122" t="s">
        <v>103</v>
      </c>
      <c r="F10" s="122" t="s">
        <v>186</v>
      </c>
      <c r="G10" s="122" t="s">
        <v>187</v>
      </c>
      <c r="H10" s="124">
        <v>1156200</v>
      </c>
      <c r="I10" s="124">
        <v>1156200</v>
      </c>
      <c r="J10" s="124"/>
      <c r="K10" s="124"/>
      <c r="L10" s="124">
        <v>1156200</v>
      </c>
      <c r="M10" s="124"/>
      <c r="N10" s="124"/>
      <c r="O10" s="124"/>
      <c r="P10" s="124"/>
      <c r="Q10" s="124"/>
      <c r="R10" s="124"/>
      <c r="S10" s="124"/>
      <c r="T10" s="124"/>
      <c r="U10" s="124"/>
      <c r="V10" s="124"/>
      <c r="W10" s="124"/>
    </row>
    <row r="11" s="1" customFormat="1" ht="24" customHeight="1" outlineLevel="1" spans="1:23">
      <c r="A11" s="122" t="s">
        <v>47</v>
      </c>
      <c r="B11" s="122" t="s">
        <v>184</v>
      </c>
      <c r="C11" s="122" t="s">
        <v>185</v>
      </c>
      <c r="D11" s="122" t="s">
        <v>102</v>
      </c>
      <c r="E11" s="122" t="s">
        <v>103</v>
      </c>
      <c r="F11" s="122" t="s">
        <v>188</v>
      </c>
      <c r="G11" s="122" t="s">
        <v>189</v>
      </c>
      <c r="H11" s="124">
        <v>1193580</v>
      </c>
      <c r="I11" s="124">
        <v>1193580</v>
      </c>
      <c r="J11" s="124"/>
      <c r="K11" s="124"/>
      <c r="L11" s="124">
        <v>1193580</v>
      </c>
      <c r="M11" s="122"/>
      <c r="N11" s="124"/>
      <c r="O11" s="124"/>
      <c r="P11" s="124"/>
      <c r="Q11" s="124"/>
      <c r="R11" s="124"/>
      <c r="S11" s="124"/>
      <c r="T11" s="124"/>
      <c r="U11" s="124"/>
      <c r="V11" s="124"/>
      <c r="W11" s="124"/>
    </row>
    <row r="12" s="1" customFormat="1" ht="24" customHeight="1" outlineLevel="1" spans="1:23">
      <c r="A12" s="122" t="s">
        <v>47</v>
      </c>
      <c r="B12" s="122" t="s">
        <v>190</v>
      </c>
      <c r="C12" s="122" t="s">
        <v>191</v>
      </c>
      <c r="D12" s="122" t="s">
        <v>102</v>
      </c>
      <c r="E12" s="122" t="s">
        <v>103</v>
      </c>
      <c r="F12" s="122" t="s">
        <v>192</v>
      </c>
      <c r="G12" s="122" t="s">
        <v>193</v>
      </c>
      <c r="H12" s="124">
        <v>377760</v>
      </c>
      <c r="I12" s="124">
        <v>377760</v>
      </c>
      <c r="J12" s="124"/>
      <c r="K12" s="124"/>
      <c r="L12" s="124">
        <v>377760</v>
      </c>
      <c r="M12" s="122"/>
      <c r="N12" s="124"/>
      <c r="O12" s="124"/>
      <c r="P12" s="124"/>
      <c r="Q12" s="124"/>
      <c r="R12" s="124"/>
      <c r="S12" s="124"/>
      <c r="T12" s="124"/>
      <c r="U12" s="124"/>
      <c r="V12" s="124"/>
      <c r="W12" s="124"/>
    </row>
    <row r="13" s="1" customFormat="1" ht="24" customHeight="1" outlineLevel="1" spans="1:23">
      <c r="A13" s="122" t="s">
        <v>47</v>
      </c>
      <c r="B13" s="122" t="s">
        <v>184</v>
      </c>
      <c r="C13" s="122" t="s">
        <v>185</v>
      </c>
      <c r="D13" s="122" t="s">
        <v>102</v>
      </c>
      <c r="E13" s="122" t="s">
        <v>103</v>
      </c>
      <c r="F13" s="122" t="s">
        <v>192</v>
      </c>
      <c r="G13" s="122" t="s">
        <v>193</v>
      </c>
      <c r="H13" s="124">
        <v>80600</v>
      </c>
      <c r="I13" s="124">
        <v>80600</v>
      </c>
      <c r="J13" s="124"/>
      <c r="K13" s="124"/>
      <c r="L13" s="124">
        <v>80600</v>
      </c>
      <c r="M13" s="122"/>
      <c r="N13" s="124"/>
      <c r="O13" s="124"/>
      <c r="P13" s="124"/>
      <c r="Q13" s="124"/>
      <c r="R13" s="124"/>
      <c r="S13" s="124"/>
      <c r="T13" s="124"/>
      <c r="U13" s="124"/>
      <c r="V13" s="124"/>
      <c r="W13" s="124"/>
    </row>
    <row r="14" s="1" customFormat="1" ht="24" customHeight="1" outlineLevel="1" spans="1:23">
      <c r="A14" s="122" t="s">
        <v>47</v>
      </c>
      <c r="B14" s="122" t="s">
        <v>194</v>
      </c>
      <c r="C14" s="122" t="s">
        <v>195</v>
      </c>
      <c r="D14" s="122" t="s">
        <v>81</v>
      </c>
      <c r="E14" s="122" t="s">
        <v>82</v>
      </c>
      <c r="F14" s="122" t="s">
        <v>196</v>
      </c>
      <c r="G14" s="122" t="s">
        <v>197</v>
      </c>
      <c r="H14" s="124">
        <v>377484.8</v>
      </c>
      <c r="I14" s="124">
        <v>377484.8</v>
      </c>
      <c r="J14" s="124"/>
      <c r="K14" s="124"/>
      <c r="L14" s="124">
        <v>377484.8</v>
      </c>
      <c r="M14" s="122"/>
      <c r="N14" s="124"/>
      <c r="O14" s="124"/>
      <c r="P14" s="124"/>
      <c r="Q14" s="124"/>
      <c r="R14" s="124"/>
      <c r="S14" s="124"/>
      <c r="T14" s="124"/>
      <c r="U14" s="124"/>
      <c r="V14" s="124"/>
      <c r="W14" s="124"/>
    </row>
    <row r="15" s="1" customFormat="1" ht="24" customHeight="1" outlineLevel="1" spans="1:23">
      <c r="A15" s="122" t="s">
        <v>47</v>
      </c>
      <c r="B15" s="122" t="s">
        <v>194</v>
      </c>
      <c r="C15" s="122" t="s">
        <v>195</v>
      </c>
      <c r="D15" s="122" t="s">
        <v>81</v>
      </c>
      <c r="E15" s="122" t="s">
        <v>82</v>
      </c>
      <c r="F15" s="122" t="s">
        <v>196</v>
      </c>
      <c r="G15" s="122" t="s">
        <v>197</v>
      </c>
      <c r="H15" s="124"/>
      <c r="I15" s="124"/>
      <c r="J15" s="124"/>
      <c r="K15" s="124"/>
      <c r="L15" s="124"/>
      <c r="M15" s="122"/>
      <c r="N15" s="124"/>
      <c r="O15" s="124"/>
      <c r="P15" s="124"/>
      <c r="Q15" s="124"/>
      <c r="R15" s="124"/>
      <c r="S15" s="124"/>
      <c r="T15" s="124"/>
      <c r="U15" s="124"/>
      <c r="V15" s="124"/>
      <c r="W15" s="124"/>
    </row>
    <row r="16" s="1" customFormat="1" ht="24" customHeight="1" outlineLevel="1" spans="1:23">
      <c r="A16" s="122" t="s">
        <v>47</v>
      </c>
      <c r="B16" s="122" t="s">
        <v>194</v>
      </c>
      <c r="C16" s="122" t="s">
        <v>195</v>
      </c>
      <c r="D16" s="122" t="s">
        <v>90</v>
      </c>
      <c r="E16" s="122" t="s">
        <v>91</v>
      </c>
      <c r="F16" s="122" t="s">
        <v>198</v>
      </c>
      <c r="G16" s="122" t="s">
        <v>199</v>
      </c>
      <c r="H16" s="124">
        <v>176946</v>
      </c>
      <c r="I16" s="124">
        <v>176946</v>
      </c>
      <c r="J16" s="124"/>
      <c r="K16" s="124"/>
      <c r="L16" s="124">
        <v>176946</v>
      </c>
      <c r="M16" s="122"/>
      <c r="N16" s="124"/>
      <c r="O16" s="124"/>
      <c r="P16" s="124"/>
      <c r="Q16" s="124"/>
      <c r="R16" s="124"/>
      <c r="S16" s="124"/>
      <c r="T16" s="124"/>
      <c r="U16" s="124"/>
      <c r="V16" s="124"/>
      <c r="W16" s="124"/>
    </row>
    <row r="17" s="1" customFormat="1" ht="24" customHeight="1" outlineLevel="1" spans="1:23">
      <c r="A17" s="122" t="s">
        <v>47</v>
      </c>
      <c r="B17" s="122" t="s">
        <v>194</v>
      </c>
      <c r="C17" s="122" t="s">
        <v>195</v>
      </c>
      <c r="D17" s="122" t="s">
        <v>92</v>
      </c>
      <c r="E17" s="122" t="s">
        <v>93</v>
      </c>
      <c r="F17" s="122" t="s">
        <v>198</v>
      </c>
      <c r="G17" s="122" t="s">
        <v>199</v>
      </c>
      <c r="H17" s="124"/>
      <c r="I17" s="124"/>
      <c r="J17" s="124"/>
      <c r="K17" s="124"/>
      <c r="L17" s="124"/>
      <c r="M17" s="122"/>
      <c r="N17" s="124"/>
      <c r="O17" s="124"/>
      <c r="P17" s="124"/>
      <c r="Q17" s="124"/>
      <c r="R17" s="124"/>
      <c r="S17" s="124"/>
      <c r="T17" s="124"/>
      <c r="U17" s="124"/>
      <c r="V17" s="124"/>
      <c r="W17" s="124"/>
    </row>
    <row r="18" s="1" customFormat="1" ht="24" customHeight="1" outlineLevel="1" spans="1:23">
      <c r="A18" s="122" t="s">
        <v>47</v>
      </c>
      <c r="B18" s="122" t="s">
        <v>194</v>
      </c>
      <c r="C18" s="122" t="s">
        <v>195</v>
      </c>
      <c r="D18" s="122" t="s">
        <v>92</v>
      </c>
      <c r="E18" s="122" t="s">
        <v>93</v>
      </c>
      <c r="F18" s="122" t="s">
        <v>198</v>
      </c>
      <c r="G18" s="122" t="s">
        <v>199</v>
      </c>
      <c r="H18" s="124"/>
      <c r="I18" s="124"/>
      <c r="J18" s="124"/>
      <c r="K18" s="124"/>
      <c r="L18" s="124"/>
      <c r="M18" s="122"/>
      <c r="N18" s="124"/>
      <c r="O18" s="124"/>
      <c r="P18" s="124"/>
      <c r="Q18" s="124"/>
      <c r="R18" s="124"/>
      <c r="S18" s="124"/>
      <c r="T18" s="124"/>
      <c r="U18" s="124"/>
      <c r="V18" s="124"/>
      <c r="W18" s="124"/>
    </row>
    <row r="19" s="1" customFormat="1" ht="24" customHeight="1" outlineLevel="1" spans="1:23">
      <c r="A19" s="122" t="s">
        <v>47</v>
      </c>
      <c r="B19" s="122" t="s">
        <v>194</v>
      </c>
      <c r="C19" s="122" t="s">
        <v>195</v>
      </c>
      <c r="D19" s="122" t="s">
        <v>90</v>
      </c>
      <c r="E19" s="122" t="s">
        <v>91</v>
      </c>
      <c r="F19" s="122" t="s">
        <v>198</v>
      </c>
      <c r="G19" s="122" t="s">
        <v>199</v>
      </c>
      <c r="H19" s="124">
        <v>9437.12</v>
      </c>
      <c r="I19" s="124">
        <v>9437.12</v>
      </c>
      <c r="J19" s="124"/>
      <c r="K19" s="124"/>
      <c r="L19" s="124">
        <v>9437.12</v>
      </c>
      <c r="M19" s="122"/>
      <c r="N19" s="124"/>
      <c r="O19" s="124"/>
      <c r="P19" s="124"/>
      <c r="Q19" s="124"/>
      <c r="R19" s="124"/>
      <c r="S19" s="124"/>
      <c r="T19" s="124"/>
      <c r="U19" s="124"/>
      <c r="V19" s="124"/>
      <c r="W19" s="124"/>
    </row>
    <row r="20" s="1" customFormat="1" ht="24" customHeight="1" outlineLevel="1" spans="1:23">
      <c r="A20" s="122" t="s">
        <v>47</v>
      </c>
      <c r="B20" s="122" t="s">
        <v>200</v>
      </c>
      <c r="C20" s="122" t="s">
        <v>201</v>
      </c>
      <c r="D20" s="122" t="s">
        <v>94</v>
      </c>
      <c r="E20" s="122" t="s">
        <v>95</v>
      </c>
      <c r="F20" s="122" t="s">
        <v>202</v>
      </c>
      <c r="G20" s="122" t="s">
        <v>203</v>
      </c>
      <c r="H20" s="124">
        <v>79671.94</v>
      </c>
      <c r="I20" s="124">
        <v>79671.94</v>
      </c>
      <c r="J20" s="124"/>
      <c r="K20" s="124"/>
      <c r="L20" s="124">
        <v>79671.94</v>
      </c>
      <c r="M20" s="122"/>
      <c r="N20" s="124"/>
      <c r="O20" s="124"/>
      <c r="P20" s="124"/>
      <c r="Q20" s="124"/>
      <c r="R20" s="124"/>
      <c r="S20" s="124"/>
      <c r="T20" s="124"/>
      <c r="U20" s="124"/>
      <c r="V20" s="124"/>
      <c r="W20" s="124"/>
    </row>
    <row r="21" s="1" customFormat="1" ht="24" customHeight="1" outlineLevel="1" spans="1:23">
      <c r="A21" s="122" t="s">
        <v>47</v>
      </c>
      <c r="B21" s="122" t="s">
        <v>194</v>
      </c>
      <c r="C21" s="122" t="s">
        <v>195</v>
      </c>
      <c r="D21" s="122" t="s">
        <v>94</v>
      </c>
      <c r="E21" s="122" t="s">
        <v>95</v>
      </c>
      <c r="F21" s="122" t="s">
        <v>202</v>
      </c>
      <c r="G21" s="122" t="s">
        <v>203</v>
      </c>
      <c r="H21" s="124">
        <v>47185.6</v>
      </c>
      <c r="I21" s="124">
        <v>47185.6</v>
      </c>
      <c r="J21" s="124"/>
      <c r="K21" s="124"/>
      <c r="L21" s="124">
        <v>47185.6</v>
      </c>
      <c r="M21" s="122"/>
      <c r="N21" s="124"/>
      <c r="O21" s="124"/>
      <c r="P21" s="124"/>
      <c r="Q21" s="124"/>
      <c r="R21" s="124"/>
      <c r="S21" s="124"/>
      <c r="T21" s="124"/>
      <c r="U21" s="124"/>
      <c r="V21" s="124"/>
      <c r="W21" s="124"/>
    </row>
    <row r="22" s="1" customFormat="1" ht="24" customHeight="1" outlineLevel="1" spans="1:23">
      <c r="A22" s="122" t="s">
        <v>47</v>
      </c>
      <c r="B22" s="122" t="s">
        <v>194</v>
      </c>
      <c r="C22" s="122" t="s">
        <v>195</v>
      </c>
      <c r="D22" s="122" t="s">
        <v>94</v>
      </c>
      <c r="E22" s="122" t="s">
        <v>95</v>
      </c>
      <c r="F22" s="122" t="s">
        <v>202</v>
      </c>
      <c r="G22" s="122" t="s">
        <v>203</v>
      </c>
      <c r="H22" s="124"/>
      <c r="I22" s="124"/>
      <c r="J22" s="124"/>
      <c r="K22" s="124"/>
      <c r="L22" s="124"/>
      <c r="M22" s="122"/>
      <c r="N22" s="124"/>
      <c r="O22" s="124"/>
      <c r="P22" s="124"/>
      <c r="Q22" s="124"/>
      <c r="R22" s="124"/>
      <c r="S22" s="124"/>
      <c r="T22" s="124"/>
      <c r="U22" s="124"/>
      <c r="V22" s="124"/>
      <c r="W22" s="124"/>
    </row>
    <row r="23" s="1" customFormat="1" ht="24" customHeight="1" outlineLevel="1" spans="1:23">
      <c r="A23" s="122" t="s">
        <v>47</v>
      </c>
      <c r="B23" s="122" t="s">
        <v>194</v>
      </c>
      <c r="C23" s="122" t="s">
        <v>195</v>
      </c>
      <c r="D23" s="122" t="s">
        <v>96</v>
      </c>
      <c r="E23" s="122" t="s">
        <v>97</v>
      </c>
      <c r="F23" s="122" t="s">
        <v>204</v>
      </c>
      <c r="G23" s="122" t="s">
        <v>205</v>
      </c>
      <c r="H23" s="124"/>
      <c r="I23" s="124"/>
      <c r="J23" s="124"/>
      <c r="K23" s="124"/>
      <c r="L23" s="124"/>
      <c r="M23" s="122"/>
      <c r="N23" s="124"/>
      <c r="O23" s="124"/>
      <c r="P23" s="124"/>
      <c r="Q23" s="124"/>
      <c r="R23" s="124"/>
      <c r="S23" s="124"/>
      <c r="T23" s="124"/>
      <c r="U23" s="124"/>
      <c r="V23" s="124"/>
      <c r="W23" s="124"/>
    </row>
    <row r="24" s="1" customFormat="1" ht="24" customHeight="1" outlineLevel="1" spans="1:23">
      <c r="A24" s="122" t="s">
        <v>47</v>
      </c>
      <c r="B24" s="122" t="s">
        <v>194</v>
      </c>
      <c r="C24" s="122" t="s">
        <v>195</v>
      </c>
      <c r="D24" s="122" t="s">
        <v>96</v>
      </c>
      <c r="E24" s="122" t="s">
        <v>97</v>
      </c>
      <c r="F24" s="122" t="s">
        <v>204</v>
      </c>
      <c r="G24" s="122" t="s">
        <v>205</v>
      </c>
      <c r="H24" s="124"/>
      <c r="I24" s="124"/>
      <c r="J24" s="124"/>
      <c r="K24" s="124"/>
      <c r="L24" s="124"/>
      <c r="M24" s="122"/>
      <c r="N24" s="124"/>
      <c r="O24" s="124"/>
      <c r="P24" s="124"/>
      <c r="Q24" s="124"/>
      <c r="R24" s="124"/>
      <c r="S24" s="124"/>
      <c r="T24" s="124"/>
      <c r="U24" s="124"/>
      <c r="V24" s="124"/>
      <c r="W24" s="124"/>
    </row>
    <row r="25" s="1" customFormat="1" ht="24" customHeight="1" outlineLevel="1" spans="1:23">
      <c r="A25" s="122" t="s">
        <v>47</v>
      </c>
      <c r="B25" s="122" t="s">
        <v>194</v>
      </c>
      <c r="C25" s="122" t="s">
        <v>195</v>
      </c>
      <c r="D25" s="122" t="s">
        <v>85</v>
      </c>
      <c r="E25" s="122" t="s">
        <v>84</v>
      </c>
      <c r="F25" s="122" t="s">
        <v>204</v>
      </c>
      <c r="G25" s="122" t="s">
        <v>205</v>
      </c>
      <c r="H25" s="124"/>
      <c r="I25" s="124"/>
      <c r="J25" s="124"/>
      <c r="K25" s="124"/>
      <c r="L25" s="124"/>
      <c r="M25" s="122"/>
      <c r="N25" s="124"/>
      <c r="O25" s="124"/>
      <c r="P25" s="124"/>
      <c r="Q25" s="124"/>
      <c r="R25" s="124"/>
      <c r="S25" s="124"/>
      <c r="T25" s="124"/>
      <c r="U25" s="124"/>
      <c r="V25" s="124"/>
      <c r="W25" s="124"/>
    </row>
    <row r="26" s="1" customFormat="1" ht="24" customHeight="1" outlineLevel="1" spans="1:23">
      <c r="A26" s="122" t="s">
        <v>47</v>
      </c>
      <c r="B26" s="122" t="s">
        <v>194</v>
      </c>
      <c r="C26" s="122" t="s">
        <v>195</v>
      </c>
      <c r="D26" s="122" t="s">
        <v>96</v>
      </c>
      <c r="E26" s="122" t="s">
        <v>97</v>
      </c>
      <c r="F26" s="122" t="s">
        <v>204</v>
      </c>
      <c r="G26" s="122" t="s">
        <v>205</v>
      </c>
      <c r="H26" s="124">
        <v>4718.56</v>
      </c>
      <c r="I26" s="124">
        <v>4718.56</v>
      </c>
      <c r="J26" s="124"/>
      <c r="K26" s="124"/>
      <c r="L26" s="124">
        <v>4718.56</v>
      </c>
      <c r="M26" s="122"/>
      <c r="N26" s="124"/>
      <c r="O26" s="124"/>
      <c r="P26" s="124"/>
      <c r="Q26" s="124"/>
      <c r="R26" s="124"/>
      <c r="S26" s="124"/>
      <c r="T26" s="124"/>
      <c r="U26" s="124"/>
      <c r="V26" s="124"/>
      <c r="W26" s="124"/>
    </row>
    <row r="27" s="1" customFormat="1" ht="24" customHeight="1" outlineLevel="1" spans="1:23">
      <c r="A27" s="122" t="s">
        <v>47</v>
      </c>
      <c r="B27" s="122" t="s">
        <v>194</v>
      </c>
      <c r="C27" s="122" t="s">
        <v>195</v>
      </c>
      <c r="D27" s="122" t="s">
        <v>85</v>
      </c>
      <c r="E27" s="122" t="s">
        <v>84</v>
      </c>
      <c r="F27" s="122" t="s">
        <v>204</v>
      </c>
      <c r="G27" s="122" t="s">
        <v>205</v>
      </c>
      <c r="H27" s="124">
        <v>521.12</v>
      </c>
      <c r="I27" s="124">
        <v>521.12</v>
      </c>
      <c r="J27" s="124"/>
      <c r="K27" s="124"/>
      <c r="L27" s="124">
        <v>521.12</v>
      </c>
      <c r="M27" s="122"/>
      <c r="N27" s="124"/>
      <c r="O27" s="124"/>
      <c r="P27" s="124"/>
      <c r="Q27" s="124"/>
      <c r="R27" s="124"/>
      <c r="S27" s="124"/>
      <c r="T27" s="124"/>
      <c r="U27" s="124"/>
      <c r="V27" s="124"/>
      <c r="W27" s="124"/>
    </row>
    <row r="28" s="1" customFormat="1" ht="24" customHeight="1" outlineLevel="1" spans="1:23">
      <c r="A28" s="122" t="s">
        <v>47</v>
      </c>
      <c r="B28" s="122" t="s">
        <v>194</v>
      </c>
      <c r="C28" s="122" t="s">
        <v>195</v>
      </c>
      <c r="D28" s="122" t="s">
        <v>96</v>
      </c>
      <c r="E28" s="122" t="s">
        <v>97</v>
      </c>
      <c r="F28" s="122" t="s">
        <v>204</v>
      </c>
      <c r="G28" s="122" t="s">
        <v>205</v>
      </c>
      <c r="H28" s="124">
        <v>19500</v>
      </c>
      <c r="I28" s="124">
        <v>19500</v>
      </c>
      <c r="J28" s="124"/>
      <c r="K28" s="124"/>
      <c r="L28" s="124">
        <v>19500</v>
      </c>
      <c r="M28" s="122"/>
      <c r="N28" s="124"/>
      <c r="O28" s="124"/>
      <c r="P28" s="124"/>
      <c r="Q28" s="124"/>
      <c r="R28" s="124"/>
      <c r="S28" s="124"/>
      <c r="T28" s="124"/>
      <c r="U28" s="124"/>
      <c r="V28" s="124"/>
      <c r="W28" s="124"/>
    </row>
    <row r="29" s="1" customFormat="1" ht="24" customHeight="1" outlineLevel="1" spans="1:23">
      <c r="A29" s="122" t="s">
        <v>47</v>
      </c>
      <c r="B29" s="122" t="s">
        <v>206</v>
      </c>
      <c r="C29" s="122" t="s">
        <v>109</v>
      </c>
      <c r="D29" s="122" t="s">
        <v>108</v>
      </c>
      <c r="E29" s="122" t="s">
        <v>109</v>
      </c>
      <c r="F29" s="122" t="s">
        <v>207</v>
      </c>
      <c r="G29" s="122" t="s">
        <v>109</v>
      </c>
      <c r="H29" s="124">
        <v>283113.6</v>
      </c>
      <c r="I29" s="124">
        <v>283113.6</v>
      </c>
      <c r="J29" s="124"/>
      <c r="K29" s="124"/>
      <c r="L29" s="124">
        <v>283113.6</v>
      </c>
      <c r="M29" s="122"/>
      <c r="N29" s="124"/>
      <c r="O29" s="124"/>
      <c r="P29" s="124"/>
      <c r="Q29" s="124"/>
      <c r="R29" s="124"/>
      <c r="S29" s="124"/>
      <c r="T29" s="124"/>
      <c r="U29" s="124"/>
      <c r="V29" s="124"/>
      <c r="W29" s="124"/>
    </row>
    <row r="30" s="1" customFormat="1" ht="24" customHeight="1" outlineLevel="1" spans="1:23">
      <c r="A30" s="122" t="s">
        <v>47</v>
      </c>
      <c r="B30" s="122" t="s">
        <v>208</v>
      </c>
      <c r="C30" s="122" t="s">
        <v>209</v>
      </c>
      <c r="D30" s="122" t="s">
        <v>102</v>
      </c>
      <c r="E30" s="122" t="s">
        <v>103</v>
      </c>
      <c r="F30" s="122" t="s">
        <v>210</v>
      </c>
      <c r="G30" s="122" t="s">
        <v>211</v>
      </c>
      <c r="H30" s="124">
        <v>1860.24</v>
      </c>
      <c r="I30" s="124">
        <v>1860.24</v>
      </c>
      <c r="J30" s="124"/>
      <c r="K30" s="124"/>
      <c r="L30" s="124">
        <v>1860.24</v>
      </c>
      <c r="M30" s="122"/>
      <c r="N30" s="124"/>
      <c r="O30" s="124"/>
      <c r="P30" s="124"/>
      <c r="Q30" s="124"/>
      <c r="R30" s="124"/>
      <c r="S30" s="124"/>
      <c r="T30" s="124"/>
      <c r="U30" s="124"/>
      <c r="V30" s="124"/>
      <c r="W30" s="124"/>
    </row>
    <row r="31" s="1" customFormat="1" ht="24" customHeight="1" outlineLevel="1" spans="1:23">
      <c r="A31" s="122" t="s">
        <v>47</v>
      </c>
      <c r="B31" s="122" t="s">
        <v>212</v>
      </c>
      <c r="C31" s="122" t="s">
        <v>213</v>
      </c>
      <c r="D31" s="122" t="s">
        <v>102</v>
      </c>
      <c r="E31" s="122" t="s">
        <v>103</v>
      </c>
      <c r="F31" s="122" t="s">
        <v>214</v>
      </c>
      <c r="G31" s="122" t="s">
        <v>215</v>
      </c>
      <c r="H31" s="124">
        <v>5500</v>
      </c>
      <c r="I31" s="124">
        <v>5500</v>
      </c>
      <c r="J31" s="124"/>
      <c r="K31" s="124"/>
      <c r="L31" s="124">
        <v>5500</v>
      </c>
      <c r="M31" s="122"/>
      <c r="N31" s="124"/>
      <c r="O31" s="124"/>
      <c r="P31" s="124"/>
      <c r="Q31" s="124"/>
      <c r="R31" s="124"/>
      <c r="S31" s="124"/>
      <c r="T31" s="124"/>
      <c r="U31" s="124"/>
      <c r="V31" s="124"/>
      <c r="W31" s="124"/>
    </row>
    <row r="32" s="1" customFormat="1" ht="24" customHeight="1" outlineLevel="1" spans="1:23">
      <c r="A32" s="122" t="s">
        <v>47</v>
      </c>
      <c r="B32" s="122" t="s">
        <v>212</v>
      </c>
      <c r="C32" s="122" t="s">
        <v>213</v>
      </c>
      <c r="D32" s="122" t="s">
        <v>102</v>
      </c>
      <c r="E32" s="122" t="s">
        <v>103</v>
      </c>
      <c r="F32" s="122" t="s">
        <v>216</v>
      </c>
      <c r="G32" s="122" t="s">
        <v>217</v>
      </c>
      <c r="H32" s="124">
        <v>3200</v>
      </c>
      <c r="I32" s="124">
        <v>3200</v>
      </c>
      <c r="J32" s="124"/>
      <c r="K32" s="124"/>
      <c r="L32" s="124">
        <v>3200</v>
      </c>
      <c r="M32" s="122"/>
      <c r="N32" s="124"/>
      <c r="O32" s="124"/>
      <c r="P32" s="124"/>
      <c r="Q32" s="124"/>
      <c r="R32" s="124"/>
      <c r="S32" s="124"/>
      <c r="T32" s="124"/>
      <c r="U32" s="124"/>
      <c r="V32" s="124"/>
      <c r="W32" s="124"/>
    </row>
    <row r="33" s="1" customFormat="1" ht="24" customHeight="1" outlineLevel="1" spans="1:23">
      <c r="A33" s="122" t="s">
        <v>47</v>
      </c>
      <c r="B33" s="122" t="s">
        <v>212</v>
      </c>
      <c r="C33" s="122" t="s">
        <v>213</v>
      </c>
      <c r="D33" s="122" t="s">
        <v>102</v>
      </c>
      <c r="E33" s="122" t="s">
        <v>103</v>
      </c>
      <c r="F33" s="122" t="s">
        <v>218</v>
      </c>
      <c r="G33" s="122" t="s">
        <v>219</v>
      </c>
      <c r="H33" s="124">
        <v>17500</v>
      </c>
      <c r="I33" s="124">
        <v>17500</v>
      </c>
      <c r="J33" s="124"/>
      <c r="K33" s="124"/>
      <c r="L33" s="124">
        <v>17500</v>
      </c>
      <c r="M33" s="122"/>
      <c r="N33" s="124"/>
      <c r="O33" s="124"/>
      <c r="P33" s="124"/>
      <c r="Q33" s="124"/>
      <c r="R33" s="124"/>
      <c r="S33" s="124"/>
      <c r="T33" s="124"/>
      <c r="U33" s="124"/>
      <c r="V33" s="124"/>
      <c r="W33" s="124"/>
    </row>
    <row r="34" s="1" customFormat="1" ht="24" customHeight="1" outlineLevel="1" spans="1:23">
      <c r="A34" s="122" t="s">
        <v>47</v>
      </c>
      <c r="B34" s="122" t="s">
        <v>220</v>
      </c>
      <c r="C34" s="122" t="s">
        <v>221</v>
      </c>
      <c r="D34" s="122" t="s">
        <v>102</v>
      </c>
      <c r="E34" s="122" t="s">
        <v>103</v>
      </c>
      <c r="F34" s="122" t="s">
        <v>222</v>
      </c>
      <c r="G34" s="122" t="s">
        <v>156</v>
      </c>
      <c r="H34" s="124">
        <v>1000</v>
      </c>
      <c r="I34" s="124">
        <v>1000</v>
      </c>
      <c r="J34" s="124"/>
      <c r="K34" s="124"/>
      <c r="L34" s="124">
        <v>1000</v>
      </c>
      <c r="M34" s="122"/>
      <c r="N34" s="124"/>
      <c r="O34" s="124"/>
      <c r="P34" s="124"/>
      <c r="Q34" s="124"/>
      <c r="R34" s="124"/>
      <c r="S34" s="124"/>
      <c r="T34" s="124"/>
      <c r="U34" s="124"/>
      <c r="V34" s="124"/>
      <c r="W34" s="124"/>
    </row>
    <row r="35" s="1" customFormat="1" ht="24" customHeight="1" outlineLevel="1" spans="1:23">
      <c r="A35" s="122" t="s">
        <v>47</v>
      </c>
      <c r="B35" s="122" t="s">
        <v>223</v>
      </c>
      <c r="C35" s="122" t="s">
        <v>224</v>
      </c>
      <c r="D35" s="122" t="s">
        <v>102</v>
      </c>
      <c r="E35" s="122" t="s">
        <v>103</v>
      </c>
      <c r="F35" s="122" t="s">
        <v>225</v>
      </c>
      <c r="G35" s="122" t="s">
        <v>226</v>
      </c>
      <c r="H35" s="124">
        <v>60000</v>
      </c>
      <c r="I35" s="124">
        <v>60000</v>
      </c>
      <c r="J35" s="124"/>
      <c r="K35" s="124"/>
      <c r="L35" s="124">
        <v>60000</v>
      </c>
      <c r="M35" s="122"/>
      <c r="N35" s="124"/>
      <c r="O35" s="124"/>
      <c r="P35" s="124"/>
      <c r="Q35" s="124"/>
      <c r="R35" s="124"/>
      <c r="S35" s="124"/>
      <c r="T35" s="124"/>
      <c r="U35" s="124"/>
      <c r="V35" s="124"/>
      <c r="W35" s="124"/>
    </row>
    <row r="36" s="1" customFormat="1" ht="24" customHeight="1" outlineLevel="1" spans="1:23">
      <c r="A36" s="122" t="s">
        <v>47</v>
      </c>
      <c r="B36" s="122" t="s">
        <v>212</v>
      </c>
      <c r="C36" s="122" t="s">
        <v>213</v>
      </c>
      <c r="D36" s="122" t="s">
        <v>102</v>
      </c>
      <c r="E36" s="122" t="s">
        <v>103</v>
      </c>
      <c r="F36" s="122" t="s">
        <v>227</v>
      </c>
      <c r="G36" s="122" t="s">
        <v>228</v>
      </c>
      <c r="H36" s="124">
        <v>24000</v>
      </c>
      <c r="I36" s="124">
        <v>24000</v>
      </c>
      <c r="J36" s="124"/>
      <c r="K36" s="124"/>
      <c r="L36" s="124">
        <v>24000</v>
      </c>
      <c r="M36" s="122"/>
      <c r="N36" s="124"/>
      <c r="O36" s="124"/>
      <c r="P36" s="124"/>
      <c r="Q36" s="124"/>
      <c r="R36" s="124"/>
      <c r="S36" s="124"/>
      <c r="T36" s="124"/>
      <c r="U36" s="124"/>
      <c r="V36" s="124"/>
      <c r="W36" s="124"/>
    </row>
    <row r="37" s="1" customFormat="1" ht="24" customHeight="1" outlineLevel="1" spans="1:23">
      <c r="A37" s="122" t="s">
        <v>47</v>
      </c>
      <c r="B37" s="122" t="s">
        <v>212</v>
      </c>
      <c r="C37" s="122" t="s">
        <v>213</v>
      </c>
      <c r="D37" s="122" t="s">
        <v>102</v>
      </c>
      <c r="E37" s="122" t="s">
        <v>103</v>
      </c>
      <c r="F37" s="122" t="s">
        <v>229</v>
      </c>
      <c r="G37" s="122" t="s">
        <v>230</v>
      </c>
      <c r="H37" s="124">
        <v>3800</v>
      </c>
      <c r="I37" s="124">
        <v>3800</v>
      </c>
      <c r="J37" s="124"/>
      <c r="K37" s="124"/>
      <c r="L37" s="124">
        <v>3800</v>
      </c>
      <c r="M37" s="122"/>
      <c r="N37" s="124"/>
      <c r="O37" s="124"/>
      <c r="P37" s="124"/>
      <c r="Q37" s="124"/>
      <c r="R37" s="124"/>
      <c r="S37" s="124"/>
      <c r="T37" s="124"/>
      <c r="U37" s="124"/>
      <c r="V37" s="124"/>
      <c r="W37" s="124"/>
    </row>
    <row r="38" s="1" customFormat="1" ht="24" customHeight="1" outlineLevel="1" spans="1:23">
      <c r="A38" s="122" t="s">
        <v>47</v>
      </c>
      <c r="B38" s="122" t="s">
        <v>231</v>
      </c>
      <c r="C38" s="122" t="s">
        <v>232</v>
      </c>
      <c r="D38" s="122" t="s">
        <v>79</v>
      </c>
      <c r="E38" s="122" t="s">
        <v>80</v>
      </c>
      <c r="F38" s="122" t="s">
        <v>214</v>
      </c>
      <c r="G38" s="122" t="s">
        <v>215</v>
      </c>
      <c r="H38" s="124">
        <v>53000</v>
      </c>
      <c r="I38" s="124">
        <v>53000</v>
      </c>
      <c r="J38" s="124"/>
      <c r="K38" s="124"/>
      <c r="L38" s="124">
        <v>53000</v>
      </c>
      <c r="M38" s="122"/>
      <c r="N38" s="124"/>
      <c r="O38" s="124"/>
      <c r="P38" s="124"/>
      <c r="Q38" s="124"/>
      <c r="R38" s="124"/>
      <c r="S38" s="124"/>
      <c r="T38" s="124"/>
      <c r="U38" s="124"/>
      <c r="V38" s="124"/>
      <c r="W38" s="124"/>
    </row>
    <row r="39" s="1" customFormat="1" ht="24" customHeight="1" outlineLevel="1" spans="1:23">
      <c r="A39" s="122" t="s">
        <v>47</v>
      </c>
      <c r="B39" s="122" t="s">
        <v>231</v>
      </c>
      <c r="C39" s="122" t="s">
        <v>232</v>
      </c>
      <c r="D39" s="122" t="s">
        <v>102</v>
      </c>
      <c r="E39" s="122" t="s">
        <v>103</v>
      </c>
      <c r="F39" s="122" t="s">
        <v>214</v>
      </c>
      <c r="G39" s="122" t="s">
        <v>215</v>
      </c>
      <c r="H39" s="124">
        <v>4000</v>
      </c>
      <c r="I39" s="124">
        <v>4000</v>
      </c>
      <c r="J39" s="124"/>
      <c r="K39" s="124"/>
      <c r="L39" s="124">
        <v>4000</v>
      </c>
      <c r="M39" s="122"/>
      <c r="N39" s="124"/>
      <c r="O39" s="124"/>
      <c r="P39" s="124"/>
      <c r="Q39" s="124"/>
      <c r="R39" s="124"/>
      <c r="S39" s="124"/>
      <c r="T39" s="124"/>
      <c r="U39" s="124"/>
      <c r="V39" s="124"/>
      <c r="W39" s="124"/>
    </row>
    <row r="40" s="1" customFormat="1" ht="24" customHeight="1" outlineLevel="1" spans="1:23">
      <c r="A40" s="122" t="s">
        <v>47</v>
      </c>
      <c r="B40" s="122" t="s">
        <v>233</v>
      </c>
      <c r="C40" s="122" t="s">
        <v>234</v>
      </c>
      <c r="D40" s="122" t="s">
        <v>102</v>
      </c>
      <c r="E40" s="122" t="s">
        <v>103</v>
      </c>
      <c r="F40" s="122" t="s">
        <v>235</v>
      </c>
      <c r="G40" s="122" t="s">
        <v>236</v>
      </c>
      <c r="H40" s="124">
        <v>209400</v>
      </c>
      <c r="I40" s="124">
        <v>209400</v>
      </c>
      <c r="J40" s="124"/>
      <c r="K40" s="124"/>
      <c r="L40" s="124">
        <v>209400</v>
      </c>
      <c r="M40" s="122"/>
      <c r="N40" s="124"/>
      <c r="O40" s="124"/>
      <c r="P40" s="124"/>
      <c r="Q40" s="124"/>
      <c r="R40" s="124"/>
      <c r="S40" s="124"/>
      <c r="T40" s="124"/>
      <c r="U40" s="124"/>
      <c r="V40" s="124"/>
      <c r="W40" s="124"/>
    </row>
    <row r="41" s="1" customFormat="1" ht="24" customHeight="1" spans="1:23">
      <c r="A41" s="36" t="s">
        <v>32</v>
      </c>
      <c r="B41" s="36"/>
      <c r="C41" s="36"/>
      <c r="D41" s="36"/>
      <c r="E41" s="36"/>
      <c r="F41" s="36"/>
      <c r="G41" s="36"/>
      <c r="H41" s="124">
        <v>4189978.98</v>
      </c>
      <c r="I41" s="124">
        <v>4189978.98</v>
      </c>
      <c r="J41" s="124"/>
      <c r="K41" s="124"/>
      <c r="L41" s="124">
        <v>4189978.98</v>
      </c>
      <c r="M41" s="124"/>
      <c r="N41" s="124"/>
      <c r="O41" s="124"/>
      <c r="P41" s="124"/>
      <c r="Q41" s="124"/>
      <c r="R41" s="124"/>
      <c r="S41" s="124"/>
      <c r="T41" s="124"/>
      <c r="U41" s="124"/>
      <c r="V41" s="124"/>
      <c r="W41" s="124"/>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tabSelected="1" workbookViewId="0">
      <pane ySplit="1" topLeftCell="A2" activePane="bottomLeft" state="frozen"/>
      <selection/>
      <selection pane="bottomLeft" activeCell="A8" sqref="$A8:$XFD35"/>
    </sheetView>
  </sheetViews>
  <sheetFormatPr defaultColWidth="9" defaultRowHeight="15" customHeight="1"/>
  <cols>
    <col min="1" max="1" width="8.875" style="1" customWidth="1"/>
    <col min="2" max="2" width="11.875" style="1" customWidth="1"/>
    <col min="3" max="3" width="19" style="1" customWidth="1"/>
    <col min="4" max="4" width="21.75" style="1" customWidth="1"/>
    <col min="5" max="5" width="6.25" style="1" customWidth="1"/>
    <col min="6" max="6" width="7.125" style="1" customWidth="1"/>
    <col min="7" max="7" width="4.625" style="1" customWidth="1"/>
    <col min="8" max="8" width="16.25" style="1" customWidth="1"/>
    <col min="9" max="11" width="11.2416666666667" style="1" customWidth="1"/>
    <col min="12" max="12" width="6.375" style="1" customWidth="1"/>
    <col min="13" max="13" width="5.11666666666667" style="1" customWidth="1"/>
    <col min="14" max="16" width="4.125" style="1" customWidth="1"/>
    <col min="17" max="17" width="7" style="1" customWidth="1"/>
    <col min="18" max="18" width="9.625" style="1" customWidth="1"/>
    <col min="19" max="20" width="8.61666666666667" style="1" customWidth="1"/>
    <col min="21" max="21" width="6.625" style="1" customWidth="1"/>
    <col min="22" max="22" width="4.375" style="1" customWidth="1"/>
    <col min="23" max="23" width="9.625" style="1" customWidth="1"/>
    <col min="24" max="16384" width="9" style="1"/>
  </cols>
  <sheetData>
    <row r="1" s="1" customFormat="1" ht="18.75" customHeight="1" spans="1:23">
      <c r="A1" s="118" t="s">
        <v>237</v>
      </c>
      <c r="B1" s="118"/>
      <c r="C1" s="118"/>
      <c r="D1" s="118"/>
      <c r="E1" s="118"/>
      <c r="F1" s="118"/>
      <c r="G1" s="118"/>
      <c r="H1" s="118"/>
      <c r="I1" s="118"/>
      <c r="J1" s="118"/>
      <c r="K1" s="118"/>
      <c r="L1" s="118"/>
      <c r="M1" s="118"/>
      <c r="N1" s="118"/>
      <c r="O1" s="118"/>
      <c r="P1" s="118"/>
      <c r="Q1" s="118"/>
      <c r="R1" s="118"/>
      <c r="S1" s="118"/>
      <c r="T1" s="118"/>
      <c r="U1" s="118"/>
      <c r="V1" s="118"/>
      <c r="W1" s="118"/>
    </row>
    <row r="2" s="1" customFormat="1" ht="26.25" customHeight="1" spans="1:23">
      <c r="A2" s="114" t="s">
        <v>238</v>
      </c>
      <c r="B2" s="114"/>
      <c r="C2" s="114"/>
      <c r="D2" s="114"/>
      <c r="E2" s="114"/>
      <c r="F2" s="114"/>
      <c r="G2" s="114"/>
      <c r="H2" s="114"/>
      <c r="I2" s="114"/>
      <c r="J2" s="114"/>
      <c r="K2" s="114"/>
      <c r="L2" s="114"/>
      <c r="M2" s="114"/>
      <c r="N2" s="114"/>
      <c r="O2" s="114"/>
      <c r="P2" s="114"/>
      <c r="Q2" s="114"/>
      <c r="R2" s="114"/>
      <c r="S2" s="114"/>
      <c r="T2" s="114"/>
      <c r="U2" s="114"/>
      <c r="V2" s="114"/>
      <c r="W2" s="114"/>
    </row>
    <row r="3" s="1" customFormat="1" ht="18.75" customHeight="1" spans="1:23">
      <c r="A3" s="119" t="str">
        <f>"单位名称："&amp;"德宏傣族景颇族自治州农垦局"</f>
        <v>单位名称：德宏傣族景颇族自治州农垦局</v>
      </c>
      <c r="B3" s="119"/>
      <c r="C3" s="119"/>
      <c r="D3" s="119"/>
      <c r="E3" s="119"/>
      <c r="F3" s="119"/>
      <c r="G3" s="119"/>
      <c r="H3" s="120"/>
      <c r="I3" s="120"/>
      <c r="J3" s="120"/>
      <c r="K3" s="120"/>
      <c r="L3" s="120"/>
      <c r="M3" s="120"/>
      <c r="N3" s="120"/>
      <c r="O3" s="120"/>
      <c r="P3" s="120"/>
      <c r="Q3" s="120"/>
      <c r="R3" s="120"/>
      <c r="S3" s="120"/>
      <c r="T3" s="120"/>
      <c r="U3" s="120"/>
      <c r="V3" s="118" t="s">
        <v>152</v>
      </c>
      <c r="W3" s="118"/>
    </row>
    <row r="4" s="1" customFormat="1" ht="26.25" customHeight="1" spans="1:23">
      <c r="A4" s="121" t="s">
        <v>239</v>
      </c>
      <c r="B4" s="121" t="s">
        <v>162</v>
      </c>
      <c r="C4" s="121" t="s">
        <v>163</v>
      </c>
      <c r="D4" s="121" t="s">
        <v>240</v>
      </c>
      <c r="E4" s="121" t="s">
        <v>164</v>
      </c>
      <c r="F4" s="121" t="s">
        <v>165</v>
      </c>
      <c r="G4" s="121" t="s">
        <v>241</v>
      </c>
      <c r="H4" s="121" t="s">
        <v>242</v>
      </c>
      <c r="I4" s="121" t="s">
        <v>32</v>
      </c>
      <c r="J4" s="121" t="s">
        <v>243</v>
      </c>
      <c r="K4" s="121"/>
      <c r="L4" s="121"/>
      <c r="M4" s="121"/>
      <c r="N4" s="121" t="s">
        <v>170</v>
      </c>
      <c r="O4" s="121"/>
      <c r="P4" s="121"/>
      <c r="Q4" s="121" t="s">
        <v>38</v>
      </c>
      <c r="R4" s="121" t="s">
        <v>52</v>
      </c>
      <c r="S4" s="121"/>
      <c r="T4" s="121"/>
      <c r="U4" s="121"/>
      <c r="V4" s="121"/>
      <c r="W4" s="121"/>
    </row>
    <row r="5" s="1" customFormat="1" ht="26.25" customHeight="1" spans="1:23">
      <c r="A5" s="121"/>
      <c r="B5" s="121"/>
      <c r="C5" s="121"/>
      <c r="D5" s="121"/>
      <c r="E5" s="121"/>
      <c r="F5" s="121"/>
      <c r="G5" s="121"/>
      <c r="H5" s="121"/>
      <c r="I5" s="121"/>
      <c r="J5" s="121" t="s">
        <v>35</v>
      </c>
      <c r="K5" s="121"/>
      <c r="L5" s="121" t="s">
        <v>36</v>
      </c>
      <c r="M5" s="121" t="s">
        <v>37</v>
      </c>
      <c r="N5" s="121" t="s">
        <v>35</v>
      </c>
      <c r="O5" s="121" t="s">
        <v>36</v>
      </c>
      <c r="P5" s="121" t="s">
        <v>37</v>
      </c>
      <c r="Q5" s="121"/>
      <c r="R5" s="121" t="s">
        <v>34</v>
      </c>
      <c r="S5" s="121" t="s">
        <v>45</v>
      </c>
      <c r="T5" s="121" t="s">
        <v>40</v>
      </c>
      <c r="U5" s="121" t="s">
        <v>41</v>
      </c>
      <c r="V5" s="121" t="s">
        <v>42</v>
      </c>
      <c r="W5" s="121" t="s">
        <v>43</v>
      </c>
    </row>
    <row r="6" s="1" customFormat="1" ht="26.25" customHeight="1" spans="1:23">
      <c r="A6" s="121"/>
      <c r="B6" s="121"/>
      <c r="C6" s="121"/>
      <c r="D6" s="121"/>
      <c r="E6" s="121"/>
      <c r="F6" s="121"/>
      <c r="G6" s="121"/>
      <c r="H6" s="121"/>
      <c r="I6" s="121"/>
      <c r="J6" s="121" t="s">
        <v>34</v>
      </c>
      <c r="K6" s="121" t="s">
        <v>244</v>
      </c>
      <c r="L6" s="121"/>
      <c r="M6" s="121"/>
      <c r="N6" s="121"/>
      <c r="O6" s="121"/>
      <c r="P6" s="121"/>
      <c r="Q6" s="121"/>
      <c r="R6" s="121"/>
      <c r="S6" s="121"/>
      <c r="T6" s="121"/>
      <c r="U6" s="121"/>
      <c r="V6" s="121"/>
      <c r="W6" s="121"/>
    </row>
    <row r="7" s="1" customFormat="1" ht="18.75" customHeight="1" spans="1:23">
      <c r="A7" s="121" t="s">
        <v>60</v>
      </c>
      <c r="B7" s="121" t="s">
        <v>61</v>
      </c>
      <c r="C7" s="121" t="s">
        <v>62</v>
      </c>
      <c r="D7" s="121" t="s">
        <v>63</v>
      </c>
      <c r="E7" s="121" t="s">
        <v>64</v>
      </c>
      <c r="F7" s="121" t="s">
        <v>65</v>
      </c>
      <c r="G7" s="121" t="s">
        <v>66</v>
      </c>
      <c r="H7" s="121" t="s">
        <v>67</v>
      </c>
      <c r="I7" s="121" t="s">
        <v>68</v>
      </c>
      <c r="J7" s="121" t="s">
        <v>69</v>
      </c>
      <c r="K7" s="121" t="s">
        <v>70</v>
      </c>
      <c r="L7" s="121" t="s">
        <v>71</v>
      </c>
      <c r="M7" s="121" t="s">
        <v>72</v>
      </c>
      <c r="N7" s="121" t="s">
        <v>73</v>
      </c>
      <c r="O7" s="121" t="s">
        <v>74</v>
      </c>
      <c r="P7" s="121" t="s">
        <v>176</v>
      </c>
      <c r="Q7" s="121" t="s">
        <v>177</v>
      </c>
      <c r="R7" s="121" t="s">
        <v>178</v>
      </c>
      <c r="S7" s="121" t="s">
        <v>179</v>
      </c>
      <c r="T7" s="121" t="s">
        <v>180</v>
      </c>
      <c r="U7" s="121" t="s">
        <v>181</v>
      </c>
      <c r="V7" s="121" t="s">
        <v>182</v>
      </c>
      <c r="W7" s="121" t="s">
        <v>183</v>
      </c>
    </row>
    <row r="8" s="1" customFormat="1" ht="36" customHeight="1" spans="1:23">
      <c r="A8" s="122"/>
      <c r="B8" s="122"/>
      <c r="C8" s="122" t="s">
        <v>245</v>
      </c>
      <c r="D8" s="122"/>
      <c r="E8" s="122"/>
      <c r="F8" s="122"/>
      <c r="G8" s="122"/>
      <c r="H8" s="122"/>
      <c r="I8" s="124">
        <v>868100</v>
      </c>
      <c r="J8" s="124">
        <v>868100</v>
      </c>
      <c r="K8" s="124">
        <v>868100</v>
      </c>
      <c r="L8" s="124"/>
      <c r="M8" s="124"/>
      <c r="N8" s="124"/>
      <c r="O8" s="124"/>
      <c r="P8" s="124"/>
      <c r="Q8" s="124"/>
      <c r="R8" s="124"/>
      <c r="S8" s="124"/>
      <c r="T8" s="124"/>
      <c r="U8" s="124"/>
      <c r="V8" s="124"/>
      <c r="W8" s="124"/>
    </row>
    <row r="9" s="1" customFormat="1" ht="36" customHeight="1" outlineLevel="1" spans="1:23">
      <c r="A9" s="122" t="s">
        <v>246</v>
      </c>
      <c r="B9" s="122" t="s">
        <v>247</v>
      </c>
      <c r="C9" s="122" t="s">
        <v>245</v>
      </c>
      <c r="D9" s="122" t="s">
        <v>47</v>
      </c>
      <c r="E9" s="122" t="s">
        <v>102</v>
      </c>
      <c r="F9" s="122" t="s">
        <v>103</v>
      </c>
      <c r="G9" s="122" t="s">
        <v>214</v>
      </c>
      <c r="H9" s="122" t="s">
        <v>215</v>
      </c>
      <c r="I9" s="124">
        <v>64000</v>
      </c>
      <c r="J9" s="124">
        <v>64000</v>
      </c>
      <c r="K9" s="124">
        <v>64000</v>
      </c>
      <c r="L9" s="124"/>
      <c r="M9" s="124"/>
      <c r="N9" s="124"/>
      <c r="O9" s="124"/>
      <c r="P9" s="124"/>
      <c r="Q9" s="124"/>
      <c r="R9" s="124"/>
      <c r="S9" s="124"/>
      <c r="T9" s="124"/>
      <c r="U9" s="124"/>
      <c r="V9" s="124"/>
      <c r="W9" s="124"/>
    </row>
    <row r="10" s="1" customFormat="1" ht="36" customHeight="1" outlineLevel="1" spans="1:23">
      <c r="A10" s="122" t="s">
        <v>246</v>
      </c>
      <c r="B10" s="122" t="s">
        <v>247</v>
      </c>
      <c r="C10" s="122" t="s">
        <v>245</v>
      </c>
      <c r="D10" s="122" t="s">
        <v>47</v>
      </c>
      <c r="E10" s="122" t="s">
        <v>102</v>
      </c>
      <c r="F10" s="122" t="s">
        <v>103</v>
      </c>
      <c r="G10" s="122" t="s">
        <v>248</v>
      </c>
      <c r="H10" s="122" t="s">
        <v>249</v>
      </c>
      <c r="I10" s="124">
        <v>4300</v>
      </c>
      <c r="J10" s="124">
        <v>4300</v>
      </c>
      <c r="K10" s="124">
        <v>4300</v>
      </c>
      <c r="L10" s="124"/>
      <c r="M10" s="124"/>
      <c r="N10" s="122"/>
      <c r="O10" s="122"/>
      <c r="P10" s="122"/>
      <c r="Q10" s="124"/>
      <c r="R10" s="124"/>
      <c r="S10" s="124"/>
      <c r="T10" s="124"/>
      <c r="U10" s="124"/>
      <c r="V10" s="124"/>
      <c r="W10" s="124"/>
    </row>
    <row r="11" s="1" customFormat="1" ht="36" customHeight="1" outlineLevel="1" spans="1:23">
      <c r="A11" s="122" t="s">
        <v>246</v>
      </c>
      <c r="B11" s="122" t="s">
        <v>247</v>
      </c>
      <c r="C11" s="122" t="s">
        <v>245</v>
      </c>
      <c r="D11" s="122" t="s">
        <v>47</v>
      </c>
      <c r="E11" s="122" t="s">
        <v>102</v>
      </c>
      <c r="F11" s="122" t="s">
        <v>103</v>
      </c>
      <c r="G11" s="122" t="s">
        <v>250</v>
      </c>
      <c r="H11" s="122" t="s">
        <v>251</v>
      </c>
      <c r="I11" s="124">
        <v>67960</v>
      </c>
      <c r="J11" s="124">
        <v>67960</v>
      </c>
      <c r="K11" s="124">
        <v>67960</v>
      </c>
      <c r="L11" s="124"/>
      <c r="M11" s="124"/>
      <c r="N11" s="122"/>
      <c r="O11" s="122"/>
      <c r="P11" s="122"/>
      <c r="Q11" s="124"/>
      <c r="R11" s="124"/>
      <c r="S11" s="124"/>
      <c r="T11" s="124"/>
      <c r="U11" s="124"/>
      <c r="V11" s="124"/>
      <c r="W11" s="124"/>
    </row>
    <row r="12" s="1" customFormat="1" ht="36" customHeight="1" outlineLevel="1" spans="1:23">
      <c r="A12" s="122" t="s">
        <v>246</v>
      </c>
      <c r="B12" s="122" t="s">
        <v>247</v>
      </c>
      <c r="C12" s="122" t="s">
        <v>245</v>
      </c>
      <c r="D12" s="122" t="s">
        <v>47</v>
      </c>
      <c r="E12" s="122" t="s">
        <v>102</v>
      </c>
      <c r="F12" s="122" t="s">
        <v>103</v>
      </c>
      <c r="G12" s="122" t="s">
        <v>252</v>
      </c>
      <c r="H12" s="122" t="s">
        <v>253</v>
      </c>
      <c r="I12" s="124">
        <v>38000</v>
      </c>
      <c r="J12" s="124">
        <v>38000</v>
      </c>
      <c r="K12" s="124">
        <v>38000</v>
      </c>
      <c r="L12" s="124"/>
      <c r="M12" s="124"/>
      <c r="N12" s="122"/>
      <c r="O12" s="122"/>
      <c r="P12" s="122"/>
      <c r="Q12" s="124"/>
      <c r="R12" s="124"/>
      <c r="S12" s="124"/>
      <c r="T12" s="124"/>
      <c r="U12" s="124"/>
      <c r="V12" s="124"/>
      <c r="W12" s="124"/>
    </row>
    <row r="13" s="1" customFormat="1" ht="36" customHeight="1" outlineLevel="1" spans="1:23">
      <c r="A13" s="122" t="s">
        <v>246</v>
      </c>
      <c r="B13" s="122" t="s">
        <v>247</v>
      </c>
      <c r="C13" s="122" t="s">
        <v>245</v>
      </c>
      <c r="D13" s="122" t="s">
        <v>47</v>
      </c>
      <c r="E13" s="122" t="s">
        <v>102</v>
      </c>
      <c r="F13" s="122" t="s">
        <v>103</v>
      </c>
      <c r="G13" s="122" t="s">
        <v>254</v>
      </c>
      <c r="H13" s="122" t="s">
        <v>255</v>
      </c>
      <c r="I13" s="124">
        <v>44160</v>
      </c>
      <c r="J13" s="124">
        <v>44160</v>
      </c>
      <c r="K13" s="124">
        <v>44160</v>
      </c>
      <c r="L13" s="124"/>
      <c r="M13" s="124"/>
      <c r="N13" s="122"/>
      <c r="O13" s="122"/>
      <c r="P13" s="122"/>
      <c r="Q13" s="124"/>
      <c r="R13" s="124"/>
      <c r="S13" s="124"/>
      <c r="T13" s="124"/>
      <c r="U13" s="124"/>
      <c r="V13" s="124"/>
      <c r="W13" s="124"/>
    </row>
    <row r="14" s="1" customFormat="1" ht="36" customHeight="1" outlineLevel="1" spans="1:23">
      <c r="A14" s="122" t="s">
        <v>246</v>
      </c>
      <c r="B14" s="122" t="s">
        <v>247</v>
      </c>
      <c r="C14" s="122" t="s">
        <v>245</v>
      </c>
      <c r="D14" s="122" t="s">
        <v>47</v>
      </c>
      <c r="E14" s="122" t="s">
        <v>102</v>
      </c>
      <c r="F14" s="122" t="s">
        <v>103</v>
      </c>
      <c r="G14" s="122" t="s">
        <v>254</v>
      </c>
      <c r="H14" s="122" t="s">
        <v>255</v>
      </c>
      <c r="I14" s="124">
        <v>5000</v>
      </c>
      <c r="J14" s="124">
        <v>5000</v>
      </c>
      <c r="K14" s="124">
        <v>5000</v>
      </c>
      <c r="L14" s="124"/>
      <c r="M14" s="124"/>
      <c r="N14" s="122"/>
      <c r="O14" s="122"/>
      <c r="P14" s="122"/>
      <c r="Q14" s="124"/>
      <c r="R14" s="124"/>
      <c r="S14" s="124"/>
      <c r="T14" s="124"/>
      <c r="U14" s="124"/>
      <c r="V14" s="124"/>
      <c r="W14" s="124"/>
    </row>
    <row r="15" s="1" customFormat="1" ht="36" customHeight="1" outlineLevel="1" spans="1:23">
      <c r="A15" s="122" t="s">
        <v>246</v>
      </c>
      <c r="B15" s="122" t="s">
        <v>247</v>
      </c>
      <c r="C15" s="122" t="s">
        <v>245</v>
      </c>
      <c r="D15" s="122" t="s">
        <v>47</v>
      </c>
      <c r="E15" s="122" t="s">
        <v>102</v>
      </c>
      <c r="F15" s="122" t="s">
        <v>103</v>
      </c>
      <c r="G15" s="122" t="s">
        <v>254</v>
      </c>
      <c r="H15" s="122" t="s">
        <v>255</v>
      </c>
      <c r="I15" s="124">
        <v>75150</v>
      </c>
      <c r="J15" s="124">
        <v>75150</v>
      </c>
      <c r="K15" s="124">
        <v>75150</v>
      </c>
      <c r="L15" s="124"/>
      <c r="M15" s="124"/>
      <c r="N15" s="122"/>
      <c r="O15" s="122"/>
      <c r="P15" s="122"/>
      <c r="Q15" s="124"/>
      <c r="R15" s="124"/>
      <c r="S15" s="124"/>
      <c r="T15" s="124"/>
      <c r="U15" s="124"/>
      <c r="V15" s="124"/>
      <c r="W15" s="124"/>
    </row>
    <row r="16" s="1" customFormat="1" ht="36" customHeight="1" outlineLevel="1" spans="1:23">
      <c r="A16" s="122" t="s">
        <v>246</v>
      </c>
      <c r="B16" s="122" t="s">
        <v>247</v>
      </c>
      <c r="C16" s="122" t="s">
        <v>245</v>
      </c>
      <c r="D16" s="122" t="s">
        <v>47</v>
      </c>
      <c r="E16" s="122" t="s">
        <v>102</v>
      </c>
      <c r="F16" s="122" t="s">
        <v>103</v>
      </c>
      <c r="G16" s="122" t="s">
        <v>256</v>
      </c>
      <c r="H16" s="122" t="s">
        <v>257</v>
      </c>
      <c r="I16" s="124">
        <v>55000</v>
      </c>
      <c r="J16" s="124">
        <v>55000</v>
      </c>
      <c r="K16" s="124">
        <v>55000</v>
      </c>
      <c r="L16" s="124"/>
      <c r="M16" s="124"/>
      <c r="N16" s="122"/>
      <c r="O16" s="122"/>
      <c r="P16" s="122"/>
      <c r="Q16" s="124"/>
      <c r="R16" s="124"/>
      <c r="S16" s="124"/>
      <c r="T16" s="124"/>
      <c r="U16" s="124"/>
      <c r="V16" s="124"/>
      <c r="W16" s="124"/>
    </row>
    <row r="17" s="1" customFormat="1" ht="36" customHeight="1" outlineLevel="1" spans="1:23">
      <c r="A17" s="122" t="s">
        <v>246</v>
      </c>
      <c r="B17" s="122" t="s">
        <v>247</v>
      </c>
      <c r="C17" s="122" t="s">
        <v>245</v>
      </c>
      <c r="D17" s="122" t="s">
        <v>47</v>
      </c>
      <c r="E17" s="122" t="s">
        <v>102</v>
      </c>
      <c r="F17" s="122" t="s">
        <v>103</v>
      </c>
      <c r="G17" s="122" t="s">
        <v>258</v>
      </c>
      <c r="H17" s="122" t="s">
        <v>259</v>
      </c>
      <c r="I17" s="124">
        <v>26800</v>
      </c>
      <c r="J17" s="124">
        <v>26800</v>
      </c>
      <c r="K17" s="124">
        <v>26800</v>
      </c>
      <c r="L17" s="124"/>
      <c r="M17" s="124"/>
      <c r="N17" s="122"/>
      <c r="O17" s="122"/>
      <c r="P17" s="122"/>
      <c r="Q17" s="124"/>
      <c r="R17" s="124"/>
      <c r="S17" s="124"/>
      <c r="T17" s="124"/>
      <c r="U17" s="124"/>
      <c r="V17" s="124"/>
      <c r="W17" s="124"/>
    </row>
    <row r="18" s="1" customFormat="1" ht="36" customHeight="1" outlineLevel="1" spans="1:23">
      <c r="A18" s="122" t="s">
        <v>246</v>
      </c>
      <c r="B18" s="122" t="s">
        <v>247</v>
      </c>
      <c r="C18" s="122" t="s">
        <v>245</v>
      </c>
      <c r="D18" s="122" t="s">
        <v>47</v>
      </c>
      <c r="E18" s="122" t="s">
        <v>102</v>
      </c>
      <c r="F18" s="122" t="s">
        <v>103</v>
      </c>
      <c r="G18" s="122" t="s">
        <v>258</v>
      </c>
      <c r="H18" s="122" t="s">
        <v>259</v>
      </c>
      <c r="I18" s="124">
        <v>8400</v>
      </c>
      <c r="J18" s="124">
        <v>8400</v>
      </c>
      <c r="K18" s="124">
        <v>8400</v>
      </c>
      <c r="L18" s="124"/>
      <c r="M18" s="124"/>
      <c r="N18" s="122"/>
      <c r="O18" s="122"/>
      <c r="P18" s="122"/>
      <c r="Q18" s="124"/>
      <c r="R18" s="124"/>
      <c r="S18" s="124"/>
      <c r="T18" s="124"/>
      <c r="U18" s="124"/>
      <c r="V18" s="124"/>
      <c r="W18" s="124"/>
    </row>
    <row r="19" s="1" customFormat="1" ht="36" customHeight="1" outlineLevel="1" spans="1:23">
      <c r="A19" s="122" t="s">
        <v>246</v>
      </c>
      <c r="B19" s="122" t="s">
        <v>247</v>
      </c>
      <c r="C19" s="122" t="s">
        <v>245</v>
      </c>
      <c r="D19" s="122" t="s">
        <v>47</v>
      </c>
      <c r="E19" s="122" t="s">
        <v>102</v>
      </c>
      <c r="F19" s="122" t="s">
        <v>103</v>
      </c>
      <c r="G19" s="122" t="s">
        <v>260</v>
      </c>
      <c r="H19" s="122" t="s">
        <v>261</v>
      </c>
      <c r="I19" s="124">
        <v>73320</v>
      </c>
      <c r="J19" s="124">
        <v>73320</v>
      </c>
      <c r="K19" s="124">
        <v>73320</v>
      </c>
      <c r="L19" s="124"/>
      <c r="M19" s="124"/>
      <c r="N19" s="122"/>
      <c r="O19" s="122"/>
      <c r="P19" s="122"/>
      <c r="Q19" s="124"/>
      <c r="R19" s="124"/>
      <c r="S19" s="124"/>
      <c r="T19" s="124"/>
      <c r="U19" s="124"/>
      <c r="V19" s="124"/>
      <c r="W19" s="124"/>
    </row>
    <row r="20" s="1" customFormat="1" ht="36" customHeight="1" outlineLevel="1" spans="1:23">
      <c r="A20" s="122" t="s">
        <v>246</v>
      </c>
      <c r="B20" s="122" t="s">
        <v>247</v>
      </c>
      <c r="C20" s="122" t="s">
        <v>245</v>
      </c>
      <c r="D20" s="122" t="s">
        <v>47</v>
      </c>
      <c r="E20" s="122" t="s">
        <v>102</v>
      </c>
      <c r="F20" s="122" t="s">
        <v>103</v>
      </c>
      <c r="G20" s="122" t="s">
        <v>260</v>
      </c>
      <c r="H20" s="122" t="s">
        <v>261</v>
      </c>
      <c r="I20" s="124">
        <v>42740</v>
      </c>
      <c r="J20" s="124">
        <v>42740</v>
      </c>
      <c r="K20" s="124">
        <v>42740</v>
      </c>
      <c r="L20" s="124"/>
      <c r="M20" s="124"/>
      <c r="N20" s="122"/>
      <c r="O20" s="122"/>
      <c r="P20" s="122"/>
      <c r="Q20" s="124"/>
      <c r="R20" s="124"/>
      <c r="S20" s="124"/>
      <c r="T20" s="124"/>
      <c r="U20" s="124"/>
      <c r="V20" s="124"/>
      <c r="W20" s="124"/>
    </row>
    <row r="21" s="1" customFormat="1" ht="36" customHeight="1" outlineLevel="1" spans="1:23">
      <c r="A21" s="122" t="s">
        <v>246</v>
      </c>
      <c r="B21" s="122" t="s">
        <v>247</v>
      </c>
      <c r="C21" s="122" t="s">
        <v>245</v>
      </c>
      <c r="D21" s="122" t="s">
        <v>47</v>
      </c>
      <c r="E21" s="122" t="s">
        <v>102</v>
      </c>
      <c r="F21" s="122" t="s">
        <v>103</v>
      </c>
      <c r="G21" s="122" t="s">
        <v>260</v>
      </c>
      <c r="H21" s="122" t="s">
        <v>261</v>
      </c>
      <c r="I21" s="124">
        <v>45000</v>
      </c>
      <c r="J21" s="124">
        <v>45000</v>
      </c>
      <c r="K21" s="124">
        <v>45000</v>
      </c>
      <c r="L21" s="124"/>
      <c r="M21" s="124"/>
      <c r="N21" s="122"/>
      <c r="O21" s="122"/>
      <c r="P21" s="122"/>
      <c r="Q21" s="124"/>
      <c r="R21" s="124"/>
      <c r="S21" s="124"/>
      <c r="T21" s="124"/>
      <c r="U21" s="124"/>
      <c r="V21" s="124"/>
      <c r="W21" s="124"/>
    </row>
    <row r="22" s="1" customFormat="1" ht="36" customHeight="1" outlineLevel="1" spans="1:23">
      <c r="A22" s="122" t="s">
        <v>246</v>
      </c>
      <c r="B22" s="122" t="s">
        <v>247</v>
      </c>
      <c r="C22" s="122" t="s">
        <v>245</v>
      </c>
      <c r="D22" s="122" t="s">
        <v>47</v>
      </c>
      <c r="E22" s="122" t="s">
        <v>102</v>
      </c>
      <c r="F22" s="122" t="s">
        <v>103</v>
      </c>
      <c r="G22" s="122" t="s">
        <v>222</v>
      </c>
      <c r="H22" s="122" t="s">
        <v>156</v>
      </c>
      <c r="I22" s="124">
        <v>18600</v>
      </c>
      <c r="J22" s="124">
        <v>18600</v>
      </c>
      <c r="K22" s="124">
        <v>18600</v>
      </c>
      <c r="L22" s="124"/>
      <c r="M22" s="124"/>
      <c r="N22" s="122"/>
      <c r="O22" s="122"/>
      <c r="P22" s="122"/>
      <c r="Q22" s="124"/>
      <c r="R22" s="124"/>
      <c r="S22" s="124"/>
      <c r="T22" s="124"/>
      <c r="U22" s="124"/>
      <c r="V22" s="124"/>
      <c r="W22" s="124"/>
    </row>
    <row r="23" s="1" customFormat="1" ht="36" customHeight="1" outlineLevel="1" spans="1:23">
      <c r="A23" s="122" t="s">
        <v>246</v>
      </c>
      <c r="B23" s="122" t="s">
        <v>247</v>
      </c>
      <c r="C23" s="122" t="s">
        <v>245</v>
      </c>
      <c r="D23" s="122" t="s">
        <v>47</v>
      </c>
      <c r="E23" s="122" t="s">
        <v>102</v>
      </c>
      <c r="F23" s="122" t="s">
        <v>103</v>
      </c>
      <c r="G23" s="122" t="s">
        <v>262</v>
      </c>
      <c r="H23" s="122" t="s">
        <v>263</v>
      </c>
      <c r="I23" s="124">
        <v>30000</v>
      </c>
      <c r="J23" s="124">
        <v>30000</v>
      </c>
      <c r="K23" s="124">
        <v>30000</v>
      </c>
      <c r="L23" s="124"/>
      <c r="M23" s="124"/>
      <c r="N23" s="122"/>
      <c r="O23" s="122"/>
      <c r="P23" s="122"/>
      <c r="Q23" s="124"/>
      <c r="R23" s="124"/>
      <c r="S23" s="124"/>
      <c r="T23" s="124"/>
      <c r="U23" s="124"/>
      <c r="V23" s="124"/>
      <c r="W23" s="124"/>
    </row>
    <row r="24" s="1" customFormat="1" ht="36" customHeight="1" outlineLevel="1" spans="1:23">
      <c r="A24" s="122" t="s">
        <v>246</v>
      </c>
      <c r="B24" s="122" t="s">
        <v>247</v>
      </c>
      <c r="C24" s="122" t="s">
        <v>245</v>
      </c>
      <c r="D24" s="122" t="s">
        <v>47</v>
      </c>
      <c r="E24" s="122" t="s">
        <v>102</v>
      </c>
      <c r="F24" s="122" t="s">
        <v>103</v>
      </c>
      <c r="G24" s="122" t="s">
        <v>264</v>
      </c>
      <c r="H24" s="122" t="s">
        <v>265</v>
      </c>
      <c r="I24" s="124">
        <v>13000</v>
      </c>
      <c r="J24" s="124">
        <v>13000</v>
      </c>
      <c r="K24" s="124">
        <v>13000</v>
      </c>
      <c r="L24" s="124"/>
      <c r="M24" s="124"/>
      <c r="N24" s="122"/>
      <c r="O24" s="122"/>
      <c r="P24" s="122"/>
      <c r="Q24" s="124"/>
      <c r="R24" s="124"/>
      <c r="S24" s="124"/>
      <c r="T24" s="124"/>
      <c r="U24" s="124"/>
      <c r="V24" s="124"/>
      <c r="W24" s="124"/>
    </row>
    <row r="25" s="1" customFormat="1" ht="36" customHeight="1" outlineLevel="1" spans="1:23">
      <c r="A25" s="122" t="s">
        <v>246</v>
      </c>
      <c r="B25" s="122" t="s">
        <v>247</v>
      </c>
      <c r="C25" s="122" t="s">
        <v>245</v>
      </c>
      <c r="D25" s="122" t="s">
        <v>47</v>
      </c>
      <c r="E25" s="122" t="s">
        <v>102</v>
      </c>
      <c r="F25" s="122" t="s">
        <v>103</v>
      </c>
      <c r="G25" s="122" t="s">
        <v>266</v>
      </c>
      <c r="H25" s="122" t="s">
        <v>267</v>
      </c>
      <c r="I25" s="124">
        <v>80000</v>
      </c>
      <c r="J25" s="124">
        <v>80000</v>
      </c>
      <c r="K25" s="124">
        <v>80000</v>
      </c>
      <c r="L25" s="124"/>
      <c r="M25" s="124"/>
      <c r="N25" s="122"/>
      <c r="O25" s="122"/>
      <c r="P25" s="122"/>
      <c r="Q25" s="124"/>
      <c r="R25" s="124"/>
      <c r="S25" s="124"/>
      <c r="T25" s="124"/>
      <c r="U25" s="124"/>
      <c r="V25" s="124"/>
      <c r="W25" s="124"/>
    </row>
    <row r="26" s="1" customFormat="1" ht="36" customHeight="1" outlineLevel="1" spans="1:23">
      <c r="A26" s="122" t="s">
        <v>246</v>
      </c>
      <c r="B26" s="122" t="s">
        <v>247</v>
      </c>
      <c r="C26" s="122" t="s">
        <v>245</v>
      </c>
      <c r="D26" s="122" t="s">
        <v>47</v>
      </c>
      <c r="E26" s="122" t="s">
        <v>102</v>
      </c>
      <c r="F26" s="122" t="s">
        <v>103</v>
      </c>
      <c r="G26" s="122" t="s">
        <v>268</v>
      </c>
      <c r="H26" s="122" t="s">
        <v>269</v>
      </c>
      <c r="I26" s="124">
        <v>28974</v>
      </c>
      <c r="J26" s="124">
        <v>28974</v>
      </c>
      <c r="K26" s="124">
        <v>28974</v>
      </c>
      <c r="L26" s="124"/>
      <c r="M26" s="124"/>
      <c r="N26" s="122"/>
      <c r="O26" s="122"/>
      <c r="P26" s="122"/>
      <c r="Q26" s="124"/>
      <c r="R26" s="124"/>
      <c r="S26" s="124"/>
      <c r="T26" s="124"/>
      <c r="U26" s="124"/>
      <c r="V26" s="124"/>
      <c r="W26" s="124"/>
    </row>
    <row r="27" s="1" customFormat="1" ht="36" customHeight="1" outlineLevel="1" spans="1:23">
      <c r="A27" s="122" t="s">
        <v>246</v>
      </c>
      <c r="B27" s="122" t="s">
        <v>247</v>
      </c>
      <c r="C27" s="122" t="s">
        <v>245</v>
      </c>
      <c r="D27" s="122" t="s">
        <v>47</v>
      </c>
      <c r="E27" s="122" t="s">
        <v>102</v>
      </c>
      <c r="F27" s="122" t="s">
        <v>103</v>
      </c>
      <c r="G27" s="122" t="s">
        <v>235</v>
      </c>
      <c r="H27" s="122" t="s">
        <v>236</v>
      </c>
      <c r="I27" s="124">
        <v>48696</v>
      </c>
      <c r="J27" s="124">
        <v>48696</v>
      </c>
      <c r="K27" s="124">
        <v>48696</v>
      </c>
      <c r="L27" s="124"/>
      <c r="M27" s="124"/>
      <c r="N27" s="122"/>
      <c r="O27" s="122"/>
      <c r="P27" s="122"/>
      <c r="Q27" s="124"/>
      <c r="R27" s="124"/>
      <c r="S27" s="124"/>
      <c r="T27" s="124"/>
      <c r="U27" s="124"/>
      <c r="V27" s="124"/>
      <c r="W27" s="124"/>
    </row>
    <row r="28" s="1" customFormat="1" ht="36" customHeight="1" outlineLevel="1" spans="1:23">
      <c r="A28" s="122" t="s">
        <v>246</v>
      </c>
      <c r="B28" s="122" t="s">
        <v>247</v>
      </c>
      <c r="C28" s="122" t="s">
        <v>245</v>
      </c>
      <c r="D28" s="122" t="s">
        <v>47</v>
      </c>
      <c r="E28" s="122" t="s">
        <v>102</v>
      </c>
      <c r="F28" s="122" t="s">
        <v>103</v>
      </c>
      <c r="G28" s="122" t="s">
        <v>235</v>
      </c>
      <c r="H28" s="122" t="s">
        <v>236</v>
      </c>
      <c r="I28" s="124">
        <v>39000</v>
      </c>
      <c r="J28" s="124">
        <v>39000</v>
      </c>
      <c r="K28" s="124">
        <v>39000</v>
      </c>
      <c r="L28" s="124"/>
      <c r="M28" s="124"/>
      <c r="N28" s="122"/>
      <c r="O28" s="122"/>
      <c r="P28" s="122"/>
      <c r="Q28" s="124"/>
      <c r="R28" s="124"/>
      <c r="S28" s="124"/>
      <c r="T28" s="124"/>
      <c r="U28" s="124"/>
      <c r="V28" s="124"/>
      <c r="W28" s="124"/>
    </row>
    <row r="29" s="1" customFormat="1" ht="36" customHeight="1" outlineLevel="1" spans="1:23">
      <c r="A29" s="122" t="s">
        <v>246</v>
      </c>
      <c r="B29" s="122" t="s">
        <v>247</v>
      </c>
      <c r="C29" s="122" t="s">
        <v>245</v>
      </c>
      <c r="D29" s="122" t="s">
        <v>47</v>
      </c>
      <c r="E29" s="122" t="s">
        <v>102</v>
      </c>
      <c r="F29" s="122" t="s">
        <v>103</v>
      </c>
      <c r="G29" s="122" t="s">
        <v>229</v>
      </c>
      <c r="H29" s="122" t="s">
        <v>230</v>
      </c>
      <c r="I29" s="124">
        <v>19000</v>
      </c>
      <c r="J29" s="124">
        <v>19000</v>
      </c>
      <c r="K29" s="124">
        <v>19000</v>
      </c>
      <c r="L29" s="124"/>
      <c r="M29" s="124"/>
      <c r="N29" s="122"/>
      <c r="O29" s="122"/>
      <c r="P29" s="122"/>
      <c r="Q29" s="124"/>
      <c r="R29" s="124"/>
      <c r="S29" s="124"/>
      <c r="T29" s="124"/>
      <c r="U29" s="124"/>
      <c r="V29" s="124"/>
      <c r="W29" s="124"/>
    </row>
    <row r="30" s="1" customFormat="1" ht="36" customHeight="1" outlineLevel="1" spans="1:23">
      <c r="A30" s="122" t="s">
        <v>246</v>
      </c>
      <c r="B30" s="122" t="s">
        <v>247</v>
      </c>
      <c r="C30" s="122" t="s">
        <v>245</v>
      </c>
      <c r="D30" s="122" t="s">
        <v>47</v>
      </c>
      <c r="E30" s="122" t="s">
        <v>102</v>
      </c>
      <c r="F30" s="122" t="s">
        <v>103</v>
      </c>
      <c r="G30" s="122" t="s">
        <v>229</v>
      </c>
      <c r="H30" s="122" t="s">
        <v>230</v>
      </c>
      <c r="I30" s="124">
        <v>20680</v>
      </c>
      <c r="J30" s="124">
        <v>20680</v>
      </c>
      <c r="K30" s="124">
        <v>20680</v>
      </c>
      <c r="L30" s="124"/>
      <c r="M30" s="124"/>
      <c r="N30" s="122"/>
      <c r="O30" s="122"/>
      <c r="P30" s="122"/>
      <c r="Q30" s="124"/>
      <c r="R30" s="124"/>
      <c r="S30" s="124"/>
      <c r="T30" s="124"/>
      <c r="U30" s="124"/>
      <c r="V30" s="124"/>
      <c r="W30" s="124"/>
    </row>
    <row r="31" s="1" customFormat="1" ht="36" customHeight="1" outlineLevel="1" spans="1:23">
      <c r="A31" s="122" t="s">
        <v>246</v>
      </c>
      <c r="B31" s="122" t="s">
        <v>247</v>
      </c>
      <c r="C31" s="122" t="s">
        <v>245</v>
      </c>
      <c r="D31" s="122" t="s">
        <v>47</v>
      </c>
      <c r="E31" s="122" t="s">
        <v>102</v>
      </c>
      <c r="F31" s="122" t="s">
        <v>103</v>
      </c>
      <c r="G31" s="122" t="s">
        <v>229</v>
      </c>
      <c r="H31" s="122" t="s">
        <v>230</v>
      </c>
      <c r="I31" s="124">
        <v>10000</v>
      </c>
      <c r="J31" s="124">
        <v>10000</v>
      </c>
      <c r="K31" s="124">
        <v>10000</v>
      </c>
      <c r="L31" s="124"/>
      <c r="M31" s="124"/>
      <c r="N31" s="122"/>
      <c r="O31" s="122"/>
      <c r="P31" s="122"/>
      <c r="Q31" s="124"/>
      <c r="R31" s="124"/>
      <c r="S31" s="124"/>
      <c r="T31" s="124"/>
      <c r="U31" s="124"/>
      <c r="V31" s="124"/>
      <c r="W31" s="124"/>
    </row>
    <row r="32" s="1" customFormat="1" ht="36" customHeight="1" outlineLevel="1" spans="1:23">
      <c r="A32" s="122" t="s">
        <v>246</v>
      </c>
      <c r="B32" s="122" t="s">
        <v>247</v>
      </c>
      <c r="C32" s="122" t="s">
        <v>245</v>
      </c>
      <c r="D32" s="122" t="s">
        <v>47</v>
      </c>
      <c r="E32" s="122" t="s">
        <v>102</v>
      </c>
      <c r="F32" s="122" t="s">
        <v>103</v>
      </c>
      <c r="G32" s="122" t="s">
        <v>270</v>
      </c>
      <c r="H32" s="122" t="s">
        <v>271</v>
      </c>
      <c r="I32" s="124">
        <v>10320</v>
      </c>
      <c r="J32" s="124">
        <v>10320</v>
      </c>
      <c r="K32" s="124">
        <v>10320</v>
      </c>
      <c r="L32" s="124"/>
      <c r="M32" s="124"/>
      <c r="N32" s="122"/>
      <c r="O32" s="122"/>
      <c r="P32" s="122"/>
      <c r="Q32" s="124"/>
      <c r="R32" s="124"/>
      <c r="S32" s="124"/>
      <c r="T32" s="124"/>
      <c r="U32" s="124"/>
      <c r="V32" s="124"/>
      <c r="W32" s="124"/>
    </row>
    <row r="33" s="1" customFormat="1" ht="36" customHeight="1" spans="1:23">
      <c r="A33" s="122"/>
      <c r="B33" s="122"/>
      <c r="C33" s="122" t="s">
        <v>272</v>
      </c>
      <c r="D33" s="122"/>
      <c r="E33" s="122"/>
      <c r="F33" s="122"/>
      <c r="G33" s="122"/>
      <c r="H33" s="122"/>
      <c r="I33" s="124">
        <v>140000</v>
      </c>
      <c r="J33" s="124">
        <v>140000</v>
      </c>
      <c r="K33" s="124">
        <v>140000</v>
      </c>
      <c r="L33" s="124"/>
      <c r="M33" s="124"/>
      <c r="N33" s="122"/>
      <c r="O33" s="122"/>
      <c r="P33" s="122"/>
      <c r="Q33" s="124"/>
      <c r="R33" s="124"/>
      <c r="S33" s="124"/>
      <c r="T33" s="124"/>
      <c r="U33" s="124"/>
      <c r="V33" s="124"/>
      <c r="W33" s="124"/>
    </row>
    <row r="34" s="1" customFormat="1" ht="36" customHeight="1" outlineLevel="1" spans="1:23">
      <c r="A34" s="122" t="s">
        <v>273</v>
      </c>
      <c r="B34" s="122" t="s">
        <v>274</v>
      </c>
      <c r="C34" s="122" t="s">
        <v>272</v>
      </c>
      <c r="D34" s="122" t="s">
        <v>47</v>
      </c>
      <c r="E34" s="122" t="s">
        <v>102</v>
      </c>
      <c r="F34" s="122" t="s">
        <v>103</v>
      </c>
      <c r="G34" s="122" t="s">
        <v>262</v>
      </c>
      <c r="H34" s="122" t="s">
        <v>263</v>
      </c>
      <c r="I34" s="124">
        <v>140000</v>
      </c>
      <c r="J34" s="124">
        <v>140000</v>
      </c>
      <c r="K34" s="124">
        <v>140000</v>
      </c>
      <c r="L34" s="124"/>
      <c r="M34" s="124"/>
      <c r="N34" s="122"/>
      <c r="O34" s="122"/>
      <c r="P34" s="122"/>
      <c r="Q34" s="124"/>
      <c r="R34" s="124"/>
      <c r="S34" s="124"/>
      <c r="T34" s="124"/>
      <c r="U34" s="124"/>
      <c r="V34" s="124"/>
      <c r="W34" s="124"/>
    </row>
    <row r="35" s="1" customFormat="1" ht="36" customHeight="1" spans="1:23">
      <c r="A35" s="123" t="s">
        <v>32</v>
      </c>
      <c r="B35" s="123"/>
      <c r="C35" s="123"/>
      <c r="D35" s="123"/>
      <c r="E35" s="123"/>
      <c r="F35" s="123"/>
      <c r="G35" s="123"/>
      <c r="H35" s="123"/>
      <c r="I35" s="124">
        <v>1008100</v>
      </c>
      <c r="J35" s="124">
        <v>1008100</v>
      </c>
      <c r="K35" s="124">
        <v>1008100</v>
      </c>
      <c r="L35" s="124"/>
      <c r="M35" s="124"/>
      <c r="N35" s="124"/>
      <c r="O35" s="124"/>
      <c r="P35" s="124"/>
      <c r="Q35" s="124"/>
      <c r="R35" s="124"/>
      <c r="S35" s="124"/>
      <c r="T35" s="124"/>
      <c r="U35" s="124"/>
      <c r="V35" s="124"/>
      <c r="W35" s="124"/>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8"/>
  <sheetViews>
    <sheetView showZeros="0" topLeftCell="D1" workbookViewId="0">
      <pane ySplit="1" topLeftCell="A21" activePane="bottomLeft" state="frozen"/>
      <selection/>
      <selection pane="bottomLeft" activeCell="J12" sqref="J12"/>
    </sheetView>
  </sheetViews>
  <sheetFormatPr defaultColWidth="20.375" defaultRowHeight="15" customHeight="1"/>
  <cols>
    <col min="1" max="1" width="14.75" style="1" customWidth="1"/>
    <col min="2" max="2" width="30.5" style="1" customWidth="1"/>
    <col min="3" max="4" width="20.375" style="1" customWidth="1"/>
    <col min="5" max="5" width="25.875" style="1" customWidth="1"/>
    <col min="6" max="9" width="20.375" style="1" customWidth="1"/>
    <col min="10" max="10" width="39.125" style="1" customWidth="1"/>
    <col min="11" max="16384" width="20.375" style="1" customWidth="1"/>
  </cols>
  <sheetData>
    <row r="1" s="1" customFormat="1" ht="18.75" customHeight="1" spans="1:10">
      <c r="A1" s="113"/>
      <c r="B1" s="113"/>
      <c r="C1" s="113"/>
      <c r="D1" s="113"/>
      <c r="E1" s="113"/>
      <c r="F1" s="113"/>
      <c r="G1" s="113"/>
      <c r="H1" s="113"/>
      <c r="I1" s="113"/>
      <c r="J1" s="117" t="s">
        <v>275</v>
      </c>
    </row>
    <row r="2" s="1" customFormat="1" ht="34.5" customHeight="1" spans="1:10">
      <c r="A2" s="114" t="str">
        <f>"2025"&amp;"年项目支出绩效目标表"</f>
        <v>2025年项目支出绩效目标表</v>
      </c>
      <c r="B2" s="114"/>
      <c r="C2" s="114"/>
      <c r="D2" s="114"/>
      <c r="E2" s="114"/>
      <c r="F2" s="114"/>
      <c r="G2" s="114"/>
      <c r="H2" s="114"/>
      <c r="I2" s="114"/>
      <c r="J2" s="114"/>
    </row>
    <row r="3" s="1" customFormat="1" ht="18.75" customHeight="1" spans="1:10">
      <c r="A3" s="113" t="str">
        <f>"单位名称："&amp;"德宏傣族景颇族自治州农垦局"</f>
        <v>单位名称：德宏傣族景颇族自治州农垦局</v>
      </c>
      <c r="B3" s="113"/>
      <c r="C3" s="113"/>
      <c r="D3" s="113"/>
      <c r="E3" s="113"/>
      <c r="F3" s="113"/>
      <c r="G3" s="113"/>
      <c r="H3" s="113"/>
      <c r="I3" s="113"/>
      <c r="J3" s="113"/>
    </row>
    <row r="4" s="1" customFormat="1" ht="22.5" customHeight="1" spans="1:10">
      <c r="A4" s="115" t="s">
        <v>276</v>
      </c>
      <c r="B4" s="115" t="s">
        <v>277</v>
      </c>
      <c r="C4" s="115" t="s">
        <v>278</v>
      </c>
      <c r="D4" s="115" t="s">
        <v>279</v>
      </c>
      <c r="E4" s="115" t="s">
        <v>280</v>
      </c>
      <c r="F4" s="115" t="s">
        <v>281</v>
      </c>
      <c r="G4" s="115" t="s">
        <v>282</v>
      </c>
      <c r="H4" s="115" t="s">
        <v>283</v>
      </c>
      <c r="I4" s="115" t="s">
        <v>284</v>
      </c>
      <c r="J4" s="115" t="s">
        <v>285</v>
      </c>
    </row>
    <row r="5" s="1" customFormat="1" ht="22.5" customHeight="1" spans="1:10">
      <c r="A5" s="115" t="s">
        <v>60</v>
      </c>
      <c r="B5" s="115" t="s">
        <v>61</v>
      </c>
      <c r="C5" s="115" t="s">
        <v>62</v>
      </c>
      <c r="D5" s="115" t="s">
        <v>63</v>
      </c>
      <c r="E5" s="115" t="s">
        <v>64</v>
      </c>
      <c r="F5" s="115" t="s">
        <v>65</v>
      </c>
      <c r="G5" s="115" t="s">
        <v>66</v>
      </c>
      <c r="H5" s="115" t="s">
        <v>67</v>
      </c>
      <c r="I5" s="115" t="s">
        <v>68</v>
      </c>
      <c r="J5" s="115" t="s">
        <v>69</v>
      </c>
    </row>
    <row r="6" s="1" customFormat="1" ht="33" customHeight="1" spans="1:10">
      <c r="A6" s="115" t="s">
        <v>47</v>
      </c>
      <c r="B6" s="115"/>
      <c r="C6" s="115"/>
      <c r="D6" s="115"/>
      <c r="E6" s="115"/>
      <c r="F6" s="115"/>
      <c r="G6" s="115"/>
      <c r="H6" s="115"/>
      <c r="I6" s="115"/>
      <c r="J6" s="115"/>
    </row>
    <row r="7" s="1" customFormat="1" ht="28" customHeight="1" outlineLevel="1" spans="1:10">
      <c r="A7" s="116" t="s">
        <v>245</v>
      </c>
      <c r="B7" s="116" t="s">
        <v>286</v>
      </c>
      <c r="C7" s="116" t="s">
        <v>287</v>
      </c>
      <c r="D7" s="116" t="s">
        <v>288</v>
      </c>
      <c r="E7" s="116" t="s">
        <v>289</v>
      </c>
      <c r="F7" s="116" t="s">
        <v>290</v>
      </c>
      <c r="G7" s="115" t="s">
        <v>291</v>
      </c>
      <c r="H7" s="115" t="s">
        <v>292</v>
      </c>
      <c r="I7" s="116" t="s">
        <v>293</v>
      </c>
      <c r="J7" s="116" t="s">
        <v>294</v>
      </c>
    </row>
    <row r="8" s="1" customFormat="1" ht="35" customHeight="1" outlineLevel="1" spans="1:10">
      <c r="A8" s="116"/>
      <c r="B8" s="116"/>
      <c r="C8" s="116" t="s">
        <v>287</v>
      </c>
      <c r="D8" s="116" t="s">
        <v>288</v>
      </c>
      <c r="E8" s="116" t="s">
        <v>295</v>
      </c>
      <c r="F8" s="116" t="s">
        <v>296</v>
      </c>
      <c r="G8" s="115" t="s">
        <v>66</v>
      </c>
      <c r="H8" s="115" t="s">
        <v>297</v>
      </c>
      <c r="I8" s="116" t="s">
        <v>293</v>
      </c>
      <c r="J8" s="116" t="s">
        <v>298</v>
      </c>
    </row>
    <row r="9" s="1" customFormat="1" ht="52.5" customHeight="1" outlineLevel="1" spans="1:10">
      <c r="A9" s="116"/>
      <c r="B9" s="116"/>
      <c r="C9" s="116" t="s">
        <v>287</v>
      </c>
      <c r="D9" s="116" t="s">
        <v>288</v>
      </c>
      <c r="E9" s="116" t="s">
        <v>299</v>
      </c>
      <c r="F9" s="116" t="s">
        <v>290</v>
      </c>
      <c r="G9" s="115" t="s">
        <v>65</v>
      </c>
      <c r="H9" s="115" t="s">
        <v>297</v>
      </c>
      <c r="I9" s="116" t="s">
        <v>293</v>
      </c>
      <c r="J9" s="116" t="s">
        <v>300</v>
      </c>
    </row>
    <row r="10" s="1" customFormat="1" ht="52.5" customHeight="1" outlineLevel="1" spans="1:10">
      <c r="A10" s="116"/>
      <c r="B10" s="116"/>
      <c r="C10" s="116" t="s">
        <v>287</v>
      </c>
      <c r="D10" s="116" t="s">
        <v>301</v>
      </c>
      <c r="E10" s="116" t="s">
        <v>302</v>
      </c>
      <c r="F10" s="116" t="s">
        <v>296</v>
      </c>
      <c r="G10" s="115" t="s">
        <v>303</v>
      </c>
      <c r="H10" s="115" t="s">
        <v>292</v>
      </c>
      <c r="I10" s="116" t="s">
        <v>293</v>
      </c>
      <c r="J10" s="116" t="s">
        <v>304</v>
      </c>
    </row>
    <row r="11" s="1" customFormat="1" ht="24" customHeight="1" outlineLevel="1" spans="1:10">
      <c r="A11" s="116"/>
      <c r="B11" s="116"/>
      <c r="C11" s="116" t="s">
        <v>287</v>
      </c>
      <c r="D11" s="116" t="s">
        <v>301</v>
      </c>
      <c r="E11" s="116" t="s">
        <v>305</v>
      </c>
      <c r="F11" s="116" t="s">
        <v>306</v>
      </c>
      <c r="G11" s="115" t="s">
        <v>307</v>
      </c>
      <c r="H11" s="115" t="s">
        <v>292</v>
      </c>
      <c r="I11" s="116" t="s">
        <v>293</v>
      </c>
      <c r="J11" s="116" t="s">
        <v>308</v>
      </c>
    </row>
    <row r="12" s="1" customFormat="1" ht="93" customHeight="1" outlineLevel="1" spans="1:10">
      <c r="A12" s="116"/>
      <c r="B12" s="116"/>
      <c r="C12" s="116" t="s">
        <v>287</v>
      </c>
      <c r="D12" s="116" t="s">
        <v>309</v>
      </c>
      <c r="E12" s="116" t="s">
        <v>310</v>
      </c>
      <c r="F12" s="116" t="s">
        <v>296</v>
      </c>
      <c r="G12" s="115" t="s">
        <v>311</v>
      </c>
      <c r="H12" s="115" t="s">
        <v>312</v>
      </c>
      <c r="I12" s="116" t="s">
        <v>293</v>
      </c>
      <c r="J12" s="116" t="s">
        <v>313</v>
      </c>
    </row>
    <row r="13" s="1" customFormat="1" ht="75" customHeight="1" outlineLevel="1" spans="1:10">
      <c r="A13" s="116"/>
      <c r="B13" s="116"/>
      <c r="C13" s="116" t="s">
        <v>287</v>
      </c>
      <c r="D13" s="116" t="s">
        <v>314</v>
      </c>
      <c r="E13" s="116" t="s">
        <v>315</v>
      </c>
      <c r="F13" s="116" t="s">
        <v>316</v>
      </c>
      <c r="G13" s="115" t="s">
        <v>317</v>
      </c>
      <c r="H13" s="115" t="s">
        <v>318</v>
      </c>
      <c r="I13" s="116" t="s">
        <v>293</v>
      </c>
      <c r="J13" s="116" t="s">
        <v>319</v>
      </c>
    </row>
    <row r="14" s="1" customFormat="1" ht="24" customHeight="1" outlineLevel="1" spans="1:10">
      <c r="A14" s="116"/>
      <c r="B14" s="116"/>
      <c r="C14" s="116" t="s">
        <v>320</v>
      </c>
      <c r="D14" s="116" t="s">
        <v>321</v>
      </c>
      <c r="E14" s="116" t="s">
        <v>322</v>
      </c>
      <c r="F14" s="116" t="s">
        <v>323</v>
      </c>
      <c r="G14" s="115" t="s">
        <v>324</v>
      </c>
      <c r="H14" s="115" t="s">
        <v>292</v>
      </c>
      <c r="I14" s="116" t="s">
        <v>293</v>
      </c>
      <c r="J14" s="116" t="s">
        <v>325</v>
      </c>
    </row>
    <row r="15" s="1" customFormat="1" ht="52.5" customHeight="1" outlineLevel="1" spans="1:10">
      <c r="A15" s="116"/>
      <c r="B15" s="116"/>
      <c r="C15" s="116" t="s">
        <v>320</v>
      </c>
      <c r="D15" s="116" t="s">
        <v>326</v>
      </c>
      <c r="E15" s="116" t="s">
        <v>327</v>
      </c>
      <c r="F15" s="116" t="s">
        <v>296</v>
      </c>
      <c r="G15" s="115" t="s">
        <v>303</v>
      </c>
      <c r="H15" s="115" t="s">
        <v>292</v>
      </c>
      <c r="I15" s="116" t="s">
        <v>293</v>
      </c>
      <c r="J15" s="116" t="s">
        <v>328</v>
      </c>
    </row>
    <row r="16" s="1" customFormat="1" ht="40" customHeight="1" outlineLevel="1" spans="1:10">
      <c r="A16" s="116"/>
      <c r="B16" s="116"/>
      <c r="C16" s="116" t="s">
        <v>320</v>
      </c>
      <c r="D16" s="116" t="s">
        <v>326</v>
      </c>
      <c r="E16" s="116" t="s">
        <v>329</v>
      </c>
      <c r="F16" s="116" t="s">
        <v>323</v>
      </c>
      <c r="G16" s="115" t="s">
        <v>330</v>
      </c>
      <c r="H16" s="115" t="s">
        <v>292</v>
      </c>
      <c r="I16" s="116" t="s">
        <v>293</v>
      </c>
      <c r="J16" s="116" t="s">
        <v>331</v>
      </c>
    </row>
    <row r="17" s="1" customFormat="1" ht="41" customHeight="1" outlineLevel="1" spans="1:10">
      <c r="A17" s="116"/>
      <c r="B17" s="116"/>
      <c r="C17" s="116" t="s">
        <v>320</v>
      </c>
      <c r="D17" s="116" t="s">
        <v>332</v>
      </c>
      <c r="E17" s="116" t="s">
        <v>333</v>
      </c>
      <c r="F17" s="116" t="s">
        <v>290</v>
      </c>
      <c r="G17" s="115" t="s">
        <v>334</v>
      </c>
      <c r="H17" s="115" t="s">
        <v>292</v>
      </c>
      <c r="I17" s="116" t="s">
        <v>293</v>
      </c>
      <c r="J17" s="116" t="s">
        <v>335</v>
      </c>
    </row>
    <row r="18" s="1" customFormat="1" ht="63" customHeight="1" outlineLevel="1" spans="1:10">
      <c r="A18" s="116"/>
      <c r="B18" s="116"/>
      <c r="C18" s="116" t="s">
        <v>320</v>
      </c>
      <c r="D18" s="116" t="s">
        <v>332</v>
      </c>
      <c r="E18" s="116" t="s">
        <v>336</v>
      </c>
      <c r="F18" s="116" t="s">
        <v>296</v>
      </c>
      <c r="G18" s="115" t="s">
        <v>303</v>
      </c>
      <c r="H18" s="115" t="s">
        <v>292</v>
      </c>
      <c r="I18" s="116" t="s">
        <v>293</v>
      </c>
      <c r="J18" s="116" t="s">
        <v>337</v>
      </c>
    </row>
    <row r="19" s="1" customFormat="1" ht="87" customHeight="1" outlineLevel="1" spans="1:10">
      <c r="A19" s="116"/>
      <c r="B19" s="116"/>
      <c r="C19" s="116" t="s">
        <v>338</v>
      </c>
      <c r="D19" s="116" t="s">
        <v>339</v>
      </c>
      <c r="E19" s="116" t="s">
        <v>340</v>
      </c>
      <c r="F19" s="116" t="s">
        <v>290</v>
      </c>
      <c r="G19" s="115" t="s">
        <v>330</v>
      </c>
      <c r="H19" s="115" t="s">
        <v>292</v>
      </c>
      <c r="I19" s="116" t="s">
        <v>293</v>
      </c>
      <c r="J19" s="116" t="s">
        <v>341</v>
      </c>
    </row>
    <row r="20" s="1" customFormat="1" ht="52.5" customHeight="1" outlineLevel="1" spans="1:10">
      <c r="A20" s="116" t="s">
        <v>272</v>
      </c>
      <c r="B20" s="116" t="s">
        <v>342</v>
      </c>
      <c r="C20" s="116" t="s">
        <v>287</v>
      </c>
      <c r="D20" s="116" t="s">
        <v>288</v>
      </c>
      <c r="E20" s="116" t="s">
        <v>343</v>
      </c>
      <c r="F20" s="116" t="s">
        <v>296</v>
      </c>
      <c r="G20" s="115" t="s">
        <v>60</v>
      </c>
      <c r="H20" s="115" t="s">
        <v>344</v>
      </c>
      <c r="I20" s="116" t="s">
        <v>293</v>
      </c>
      <c r="J20" s="116" t="s">
        <v>345</v>
      </c>
    </row>
    <row r="21" s="1" customFormat="1" ht="40" customHeight="1" outlineLevel="1" spans="1:10">
      <c r="A21" s="116"/>
      <c r="B21" s="116"/>
      <c r="C21" s="116" t="s">
        <v>287</v>
      </c>
      <c r="D21" s="116" t="s">
        <v>301</v>
      </c>
      <c r="E21" s="116" t="s">
        <v>346</v>
      </c>
      <c r="F21" s="116" t="s">
        <v>296</v>
      </c>
      <c r="G21" s="115" t="s">
        <v>303</v>
      </c>
      <c r="H21" s="115" t="s">
        <v>292</v>
      </c>
      <c r="I21" s="116" t="s">
        <v>293</v>
      </c>
      <c r="J21" s="116" t="s">
        <v>347</v>
      </c>
    </row>
    <row r="22" s="1" customFormat="1" ht="40" customHeight="1" outlineLevel="1" spans="1:10">
      <c r="A22" s="116"/>
      <c r="B22" s="116"/>
      <c r="C22" s="116" t="s">
        <v>287</v>
      </c>
      <c r="D22" s="116" t="s">
        <v>309</v>
      </c>
      <c r="E22" s="116" t="s">
        <v>348</v>
      </c>
      <c r="F22" s="116" t="s">
        <v>296</v>
      </c>
      <c r="G22" s="115" t="s">
        <v>311</v>
      </c>
      <c r="H22" s="115" t="s">
        <v>312</v>
      </c>
      <c r="I22" s="116" t="s">
        <v>293</v>
      </c>
      <c r="J22" s="116" t="s">
        <v>349</v>
      </c>
    </row>
    <row r="23" s="1" customFormat="1" ht="72" customHeight="1" outlineLevel="1" spans="1:10">
      <c r="A23" s="116"/>
      <c r="B23" s="116"/>
      <c r="C23" s="116" t="s">
        <v>287</v>
      </c>
      <c r="D23" s="116" t="s">
        <v>314</v>
      </c>
      <c r="E23" s="116" t="s">
        <v>315</v>
      </c>
      <c r="F23" s="116" t="s">
        <v>316</v>
      </c>
      <c r="G23" s="115" t="s">
        <v>350</v>
      </c>
      <c r="H23" s="115" t="s">
        <v>318</v>
      </c>
      <c r="I23" s="116" t="s">
        <v>293</v>
      </c>
      <c r="J23" s="116" t="s">
        <v>351</v>
      </c>
    </row>
    <row r="24" s="1" customFormat="1" ht="39" customHeight="1" outlineLevel="1" spans="1:10">
      <c r="A24" s="116"/>
      <c r="B24" s="116"/>
      <c r="C24" s="116" t="s">
        <v>320</v>
      </c>
      <c r="D24" s="116" t="s">
        <v>321</v>
      </c>
      <c r="E24" s="116" t="s">
        <v>352</v>
      </c>
      <c r="F24" s="116" t="s">
        <v>290</v>
      </c>
      <c r="G24" s="115" t="s">
        <v>307</v>
      </c>
      <c r="H24" s="115" t="s">
        <v>292</v>
      </c>
      <c r="I24" s="116" t="s">
        <v>293</v>
      </c>
      <c r="J24" s="116" t="s">
        <v>353</v>
      </c>
    </row>
    <row r="25" s="1" customFormat="1" ht="30" customHeight="1" outlineLevel="1" spans="1:10">
      <c r="A25" s="116"/>
      <c r="B25" s="116"/>
      <c r="C25" s="116" t="s">
        <v>320</v>
      </c>
      <c r="D25" s="116" t="s">
        <v>354</v>
      </c>
      <c r="E25" s="116" t="s">
        <v>355</v>
      </c>
      <c r="F25" s="116" t="s">
        <v>290</v>
      </c>
      <c r="G25" s="115" t="s">
        <v>307</v>
      </c>
      <c r="H25" s="115" t="s">
        <v>292</v>
      </c>
      <c r="I25" s="116" t="s">
        <v>293</v>
      </c>
      <c r="J25" s="116" t="s">
        <v>356</v>
      </c>
    </row>
    <row r="26" s="1" customFormat="1" ht="29" customHeight="1" outlineLevel="1" spans="1:10">
      <c r="A26" s="116"/>
      <c r="B26" s="116"/>
      <c r="C26" s="116" t="s">
        <v>320</v>
      </c>
      <c r="D26" s="116" t="s">
        <v>354</v>
      </c>
      <c r="E26" s="116" t="s">
        <v>357</v>
      </c>
      <c r="F26" s="116" t="s">
        <v>290</v>
      </c>
      <c r="G26" s="115" t="s">
        <v>358</v>
      </c>
      <c r="H26" s="115" t="s">
        <v>292</v>
      </c>
      <c r="I26" s="116" t="s">
        <v>293</v>
      </c>
      <c r="J26" s="116" t="s">
        <v>359</v>
      </c>
    </row>
    <row r="27" s="1" customFormat="1" ht="73" customHeight="1" outlineLevel="1" spans="1:10">
      <c r="A27" s="116"/>
      <c r="B27" s="116"/>
      <c r="C27" s="116" t="s">
        <v>320</v>
      </c>
      <c r="D27" s="116" t="s">
        <v>332</v>
      </c>
      <c r="E27" s="116" t="s">
        <v>360</v>
      </c>
      <c r="F27" s="116" t="s">
        <v>296</v>
      </c>
      <c r="G27" s="115" t="s">
        <v>361</v>
      </c>
      <c r="H27" s="115" t="s">
        <v>362</v>
      </c>
      <c r="I27" s="116" t="s">
        <v>363</v>
      </c>
      <c r="J27" s="116" t="s">
        <v>364</v>
      </c>
    </row>
    <row r="28" s="1" customFormat="1" ht="48" customHeight="1" outlineLevel="1" spans="1:10">
      <c r="A28" s="116"/>
      <c r="B28" s="116"/>
      <c r="C28" s="116" t="s">
        <v>338</v>
      </c>
      <c r="D28" s="116" t="s">
        <v>339</v>
      </c>
      <c r="E28" s="116" t="s">
        <v>365</v>
      </c>
      <c r="F28" s="116" t="s">
        <v>290</v>
      </c>
      <c r="G28" s="115" t="s">
        <v>330</v>
      </c>
      <c r="H28" s="115" t="s">
        <v>292</v>
      </c>
      <c r="I28" s="116" t="s">
        <v>293</v>
      </c>
      <c r="J28" s="116" t="s">
        <v>366</v>
      </c>
    </row>
  </sheetData>
  <mergeCells count="6">
    <mergeCell ref="A2:J2"/>
    <mergeCell ref="A3:E3"/>
    <mergeCell ref="A7:A19"/>
    <mergeCell ref="A20:A28"/>
    <mergeCell ref="B7:B19"/>
    <mergeCell ref="B20:B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德宏州农垦局</cp:lastModifiedBy>
  <dcterms:created xsi:type="dcterms:W3CDTF">2025-01-21T02:50:00Z</dcterms:created>
  <dcterms:modified xsi:type="dcterms:W3CDTF">2025-03-11T09:01:49Z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2052-11.8.6.11825</vt:lpwstr>
  </property>
</Properties>
</file>