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04" firstSheet="1" activeTab="1"/>
  </bookViews>
  <sheets>
    <sheet name="1-2023年水利发展资金分配表 (原表)" sheetId="16" state="hidden" r:id="rId1"/>
    <sheet name="2024年省级水利专项资金" sheetId="17" r:id="rId2"/>
    <sheet name="绩效目标申报表 (2)" sheetId="18" state="hidden" r:id="rId3"/>
    <sheet name="绩效目标申报表" sheetId="3" state="hidden" r:id="rId4"/>
    <sheet name="2023年水利发展资金分配表11.29上会稿" sheetId="2" state="hidden" r:id="rId5"/>
    <sheet name="绩效目标表-参考" sheetId="5" state="hidden" r:id="rId6"/>
  </sheets>
  <definedNames>
    <definedName name="_xlnm._FilterDatabase" localSheetId="0" hidden="1">'1-2023年水利发展资金分配表 (原表)'!$A$6:$AB$169</definedName>
    <definedName name="_xlnm._FilterDatabase" localSheetId="2" hidden="1">'绩效目标申报表 (2)'!$A$11:$FP$56</definedName>
    <definedName name="_xlnm._FilterDatabase" localSheetId="3" hidden="1">绩效目标申报表!$A$11:$FP$58</definedName>
    <definedName name="_xlnm._FilterDatabase" localSheetId="4" hidden="1">'2023年水利发展资金分配表11.29上会稿'!$A$7:$AW$170</definedName>
    <definedName name="_xlnm._FilterDatabase" localSheetId="1" hidden="1">'2024年省级水利专项资金'!$A$6:$D$11</definedName>
    <definedName name="_xlnm.Print_Titles" localSheetId="0">'1-2023年水利发展资金分配表 (原表)'!$A:$H,'1-2023年水利发展资金分配表 (原表)'!$1:$5</definedName>
    <definedName name="_xlnm.Print_Titles" localSheetId="1">'2024年省级水利专项资金'!$A:$D,'2024年省级水利专项资金'!$1:$5</definedName>
    <definedName name="_xlnm.Print_Area" localSheetId="1">'2024年省级水利专项资金'!$A$1:$D$11</definedName>
  </definedNames>
  <calcPr calcId="144525"/>
</workbook>
</file>

<file path=xl/comments1.xml><?xml version="1.0" encoding="utf-8"?>
<comments xmlns="http://schemas.openxmlformats.org/spreadsheetml/2006/main">
  <authors>
    <author>YS</author>
  </authors>
  <commentList>
    <comment ref="AY36" authorId="0">
      <text>
        <r>
          <rPr>
            <b/>
            <sz val="9"/>
            <rFont val="宋体"/>
            <charset val="134"/>
          </rPr>
          <t>YS:</t>
        </r>
        <r>
          <rPr>
            <sz val="9"/>
            <rFont val="宋体"/>
            <charset val="134"/>
          </rPr>
          <t xml:space="preserve">
2023年3月-2024年3月</t>
        </r>
      </text>
    </comment>
    <comment ref="FP36" authorId="0">
      <text>
        <r>
          <rPr>
            <b/>
            <sz val="9"/>
            <rFont val="宋体"/>
            <charset val="134"/>
          </rPr>
          <t>YS:</t>
        </r>
        <r>
          <rPr>
            <sz val="9"/>
            <rFont val="宋体"/>
            <charset val="134"/>
          </rPr>
          <t xml:space="preserve">
永懂水库2021年2月-2024年2月</t>
        </r>
      </text>
    </comment>
  </commentList>
</comments>
</file>

<file path=xl/comments2.xml><?xml version="1.0" encoding="utf-8"?>
<comments xmlns="http://schemas.openxmlformats.org/spreadsheetml/2006/main">
  <authors>
    <author>YS</author>
  </authors>
  <commentList>
    <comment ref="AY36" authorId="0">
      <text>
        <r>
          <rPr>
            <b/>
            <sz val="9"/>
            <rFont val="宋体"/>
            <charset val="134"/>
          </rPr>
          <t>YS:</t>
        </r>
        <r>
          <rPr>
            <sz val="9"/>
            <rFont val="宋体"/>
            <charset val="134"/>
          </rPr>
          <t xml:space="preserve">
2023年3月-2024年3月</t>
        </r>
      </text>
    </comment>
    <comment ref="FP36" authorId="0">
      <text>
        <r>
          <rPr>
            <b/>
            <sz val="9"/>
            <rFont val="宋体"/>
            <charset val="134"/>
          </rPr>
          <t>YS:</t>
        </r>
        <r>
          <rPr>
            <sz val="9"/>
            <rFont val="宋体"/>
            <charset val="134"/>
          </rPr>
          <t xml:space="preserve">
永懂水库2021年2月-2024年2月</t>
        </r>
      </text>
    </comment>
  </commentList>
</comments>
</file>

<file path=xl/comments3.xml><?xml version="1.0" encoding="utf-8"?>
<comments xmlns="http://schemas.openxmlformats.org/spreadsheetml/2006/main">
  <authors>
    <author>YS</author>
  </authors>
  <commentList>
    <comment ref="V9" authorId="0">
      <text>
        <r>
          <rPr>
            <b/>
            <sz val="9"/>
            <rFont val="宋体"/>
            <charset val="134"/>
          </rPr>
          <t>YS:</t>
        </r>
        <r>
          <rPr>
            <sz val="9"/>
            <rFont val="宋体"/>
            <charset val="134"/>
          </rPr>
          <t xml:space="preserve">
磨憨水库</t>
        </r>
      </text>
    </comment>
  </commentList>
</comments>
</file>

<file path=xl/sharedStrings.xml><?xml version="1.0" encoding="utf-8"?>
<sst xmlns="http://schemas.openxmlformats.org/spreadsheetml/2006/main" count="3058" uniqueCount="348">
  <si>
    <t>附件1</t>
  </si>
  <si>
    <t xml:space="preserve">                   2023年第一批中央水利发展资金分配表
                                        </t>
  </si>
  <si>
    <t>2023年第一批中央水利发展资金分配表</t>
  </si>
  <si>
    <t>单位：万元</t>
  </si>
  <si>
    <t>序号</t>
  </si>
  <si>
    <t>州市</t>
  </si>
  <si>
    <t>县（市、区）</t>
  </si>
  <si>
    <t>脱贫县
（88个）</t>
  </si>
  <si>
    <t>合计</t>
  </si>
  <si>
    <t>流域面积200-3000平方公里中小河流治理</t>
  </si>
  <si>
    <t>水系连通及农村水系综合整治</t>
  </si>
  <si>
    <t>水资源管理</t>
  </si>
  <si>
    <t>节水补助</t>
  </si>
  <si>
    <t>水土保持工程建设</t>
  </si>
  <si>
    <t>新建小型水库</t>
  </si>
  <si>
    <t>中型灌区节水改造</t>
  </si>
  <si>
    <t>农村饮水安全工程维修养护</t>
  </si>
  <si>
    <t>山洪灾害防治</t>
  </si>
  <si>
    <t>山洪灾害防治非工程措施设施维修养护</t>
  </si>
  <si>
    <t>小型病险水库除险加固</t>
  </si>
  <si>
    <t>小型水库维修养护</t>
  </si>
  <si>
    <t>农村水价综合改革</t>
  </si>
  <si>
    <t>备注</t>
  </si>
  <si>
    <t xml:space="preserve">
初次分配金额合计
</t>
  </si>
  <si>
    <t>增（+）减（-）金额</t>
  </si>
  <si>
    <t>分配金额合计</t>
  </si>
  <si>
    <t>其中：边境小康村</t>
  </si>
  <si>
    <t>分配金额</t>
  </si>
  <si>
    <t>总计</t>
  </si>
  <si>
    <t>昆明市</t>
  </si>
  <si>
    <t>小计</t>
  </si>
  <si>
    <t>市本级</t>
  </si>
  <si>
    <t>五华区</t>
  </si>
  <si>
    <t>盘龙区</t>
  </si>
  <si>
    <t>官渡区</t>
  </si>
  <si>
    <t>西山区</t>
  </si>
  <si>
    <t>东川区</t>
  </si>
  <si>
    <t>▲</t>
  </si>
  <si>
    <t>晋宁区</t>
  </si>
  <si>
    <t>呈贡区</t>
  </si>
  <si>
    <t>富民县</t>
  </si>
  <si>
    <t>宜良县</t>
  </si>
  <si>
    <t>石林县</t>
  </si>
  <si>
    <t>禄劝县</t>
  </si>
  <si>
    <t>寻甸县</t>
  </si>
  <si>
    <t>嵩明县</t>
  </si>
  <si>
    <t>安宁市</t>
  </si>
  <si>
    <t>阳宗海</t>
  </si>
  <si>
    <t>昭通市</t>
  </si>
  <si>
    <t>昭阳区</t>
  </si>
  <si>
    <t>鲁甸县</t>
  </si>
  <si>
    <t>巧家县</t>
  </si>
  <si>
    <t>彝良县</t>
  </si>
  <si>
    <t>威信县</t>
  </si>
  <si>
    <t>盐津县</t>
  </si>
  <si>
    <t>大关县</t>
  </si>
  <si>
    <t>永善县</t>
  </si>
  <si>
    <t>绥江县</t>
  </si>
  <si>
    <t>水富市</t>
  </si>
  <si>
    <t>镇雄县</t>
  </si>
  <si>
    <t>曲靖市</t>
  </si>
  <si>
    <t>麒麟区</t>
  </si>
  <si>
    <t>沾益区</t>
  </si>
  <si>
    <t>马龙区</t>
  </si>
  <si>
    <t>富源县</t>
  </si>
  <si>
    <t>陆良县</t>
  </si>
  <si>
    <t>师宗县</t>
  </si>
  <si>
    <t>罗平县</t>
  </si>
  <si>
    <t>会泽县</t>
  </si>
  <si>
    <t>宣威市</t>
  </si>
  <si>
    <t>楚雄州</t>
  </si>
  <si>
    <t>州本级</t>
  </si>
  <si>
    <t>楚雄市</t>
  </si>
  <si>
    <t>大姚县</t>
  </si>
  <si>
    <t>姚安县</t>
  </si>
  <si>
    <t>永仁县</t>
  </si>
  <si>
    <t>元谋县</t>
  </si>
  <si>
    <t>武定县</t>
  </si>
  <si>
    <t>禄丰市</t>
  </si>
  <si>
    <t>双柏县</t>
  </si>
  <si>
    <t>牟定县</t>
  </si>
  <si>
    <t>南华县</t>
  </si>
  <si>
    <t>玉溪市</t>
  </si>
  <si>
    <t>红塔区</t>
  </si>
  <si>
    <t>通海县</t>
  </si>
  <si>
    <t>江川区</t>
  </si>
  <si>
    <t>澄江市</t>
  </si>
  <si>
    <t>华宁县</t>
  </si>
  <si>
    <t>易门县</t>
  </si>
  <si>
    <t>峨山县</t>
  </si>
  <si>
    <t>新平县</t>
  </si>
  <si>
    <t>元江县</t>
  </si>
  <si>
    <t>红河州</t>
  </si>
  <si>
    <t>个旧市</t>
  </si>
  <si>
    <t>开远市</t>
  </si>
  <si>
    <t>蒙自市</t>
  </si>
  <si>
    <t>建水县</t>
  </si>
  <si>
    <t>石屏县</t>
  </si>
  <si>
    <t>弥勒市</t>
  </si>
  <si>
    <t>泸西县</t>
  </si>
  <si>
    <t>红河县</t>
  </si>
  <si>
    <t>屏边县</t>
  </si>
  <si>
    <t>河口县</t>
  </si>
  <si>
    <t>元阳县</t>
  </si>
  <si>
    <t>金平县</t>
  </si>
  <si>
    <t>绿春县</t>
  </si>
  <si>
    <t>文山州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</si>
  <si>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</si>
  <si>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</si>
  <si>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</si>
  <si>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</si>
  <si>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</si>
  <si>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</si>
  <si>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</si>
  <si>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</si>
  <si>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普洱市</t>
  </si>
  <si>
    <t>思茅区</t>
  </si>
  <si>
    <t>宁洱县</t>
  </si>
  <si>
    <t>墨江县</t>
  </si>
  <si>
    <t>景东县</t>
  </si>
  <si>
    <t>景谷县</t>
  </si>
  <si>
    <t>镇沅县</t>
  </si>
  <si>
    <t>江城县</t>
  </si>
  <si>
    <t>孟连县</t>
  </si>
  <si>
    <t>澜沧县</t>
  </si>
  <si>
    <t>西盟县</t>
  </si>
  <si>
    <t>版纳州</t>
  </si>
  <si>
    <t>景洪市</t>
  </si>
  <si>
    <t>勐海县</t>
  </si>
  <si>
    <t>勐腊县</t>
  </si>
  <si>
    <t>大理州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</si>
  <si>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</si>
  <si>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</si>
  <si>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</si>
  <si>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</si>
  <si>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</si>
  <si>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</si>
  <si>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</si>
  <si>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</si>
  <si>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</si>
  <si>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</si>
  <si>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</si>
  <si>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</si>
  <si>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保山市</t>
  </si>
  <si>
    <t>隆阳区</t>
  </si>
  <si>
    <t>施甸县</t>
  </si>
  <si>
    <t>龙陵县</t>
  </si>
  <si>
    <t>昌宁县</t>
  </si>
  <si>
    <t>腾冲市</t>
  </si>
  <si>
    <t>德宏州</t>
  </si>
  <si>
    <t>芒市</t>
  </si>
  <si>
    <t>瑞丽市</t>
  </si>
  <si>
    <t>梁河县</t>
  </si>
  <si>
    <t>盈江县</t>
  </si>
  <si>
    <t>陇川县</t>
  </si>
  <si>
    <t>丽江市</t>
  </si>
  <si>
    <t>玉龙县</t>
  </si>
  <si>
    <t>古城区</t>
  </si>
  <si>
    <t>永胜县</t>
  </si>
  <si>
    <t>华坪县</t>
  </si>
  <si>
    <t>宁蒗县</t>
  </si>
  <si>
    <t>怒江州</t>
  </si>
  <si>
    <t>福贡县</t>
  </si>
  <si>
    <t>泸水市</t>
  </si>
  <si>
    <t>兰坪县</t>
  </si>
  <si>
    <t>贡山县</t>
  </si>
  <si>
    <t>迪庆州</t>
  </si>
  <si>
    <t>香格里
拉市</t>
  </si>
  <si>
    <t>维西县</t>
  </si>
  <si>
    <t>德钦县</t>
  </si>
  <si>
    <t>临沧市</t>
  </si>
  <si>
    <t>临翔区</t>
  </si>
  <si>
    <t>凤庆县</t>
  </si>
  <si>
    <t>云  县</t>
  </si>
  <si>
    <t>永德县</t>
  </si>
  <si>
    <t>耿马县</t>
  </si>
  <si>
    <t>双江县</t>
  </si>
  <si>
    <t>镇康县</t>
  </si>
  <si>
    <t>沧源县</t>
  </si>
  <si>
    <t>省本级</t>
  </si>
  <si>
    <t>水科院</t>
  </si>
  <si>
    <t xml:space="preserve">2024年省级水利专项资金提前下达资金分配表                               </t>
  </si>
  <si>
    <t>国家乡村振兴重点帮扶县（27个）</t>
  </si>
  <si>
    <t>合计（万元）</t>
  </si>
  <si>
    <t>附件3</t>
  </si>
  <si>
    <t>2023年水利发展资金绩效目标申报表</t>
  </si>
  <si>
    <t>省份</t>
  </si>
  <si>
    <t>省级财政部门</t>
  </si>
  <si>
    <t>省级主管部门</t>
  </si>
  <si>
    <t xml:space="preserve">资金
情况
</t>
  </si>
  <si>
    <t xml:space="preserve">  年度金额：</t>
  </si>
  <si>
    <t xml:space="preserve">   万元（请注明各支出方向金额，下同）</t>
  </si>
  <si>
    <t xml:space="preserve">         其中：中央财政补助</t>
  </si>
  <si>
    <t xml:space="preserve">   万元</t>
  </si>
  <si>
    <t xml:space="preserve">               地方财政资金</t>
  </si>
  <si>
    <t xml:space="preserve">               其 他 资 金</t>
  </si>
  <si>
    <t>年度目标</t>
  </si>
  <si>
    <t>6.完成大理州宾川县龙头山水库、文山州丘北县普格水库、昆明市磨憨盐塘水库、寻甸县龙泉水库、昭通市威信县马河水库、曲靖市宣威市恰德水库、红河州蒙自市牛作底水库、怒江州兰坪县腊岔箐水库、昭通市盐津县白岩沟水库、临沧市沧源县永懂水库等10件小型水库新建工作。</t>
  </si>
  <si>
    <t>校核</t>
  </si>
  <si>
    <t>昆明市小计</t>
  </si>
  <si>
    <t>昆明市本级</t>
  </si>
  <si>
    <t>昭通市小计</t>
  </si>
  <si>
    <t>昭通市本级</t>
  </si>
  <si>
    <t>曲靖市小计</t>
  </si>
  <si>
    <t>曲靖市本级</t>
  </si>
  <si>
    <t>楚雄州小计</t>
  </si>
  <si>
    <t>楚雄州本级</t>
  </si>
  <si>
    <t>禄丰县</t>
  </si>
  <si>
    <t>玉溪市小计</t>
  </si>
  <si>
    <t>玉溪市本级</t>
  </si>
  <si>
    <t>红河州小计</t>
  </si>
  <si>
    <t>红河州本级</t>
  </si>
  <si>
    <t>文山州小计</t>
  </si>
  <si>
    <t>文山州本级</t>
  </si>
  <si>
    <t>普洱市小计</t>
  </si>
  <si>
    <t>普洱市本级</t>
  </si>
  <si>
    <t>西双版纳州小计</t>
  </si>
  <si>
    <t>西双版纳州本级</t>
  </si>
  <si>
    <t>大理州小计</t>
  </si>
  <si>
    <t>大理州本级</t>
  </si>
  <si>
    <t>保山市小计</t>
  </si>
  <si>
    <t>保山市本级</t>
  </si>
  <si>
    <t>德宏州小计</t>
  </si>
  <si>
    <t>德宏州本级</t>
  </si>
  <si>
    <t>丽江市小计</t>
  </si>
  <si>
    <t>丽江市本级</t>
  </si>
  <si>
    <t>怒江州小计</t>
  </si>
  <si>
    <t>怒江州本级</t>
  </si>
  <si>
    <t>迪庆州小计</t>
  </si>
  <si>
    <t>迪庆州本级</t>
  </si>
  <si>
    <t>香格里拉市</t>
  </si>
  <si>
    <t>临沧市小计</t>
  </si>
  <si>
    <t>临沧市本级</t>
  </si>
  <si>
    <t>云县</t>
  </si>
  <si>
    <t>绩
效
指
标</t>
  </si>
  <si>
    <t>一级指标</t>
  </si>
  <si>
    <t>二级指标</t>
  </si>
  <si>
    <t>三级指标</t>
  </si>
  <si>
    <t>处室</t>
  </si>
  <si>
    <t>单位</t>
  </si>
  <si>
    <t>目标值</t>
  </si>
  <si>
    <t>第一批指标值</t>
  </si>
  <si>
    <t>产出指标</t>
  </si>
  <si>
    <t>数量指标</t>
  </si>
  <si>
    <t>1.治理流域面积200-3000平方公里中小河流长度</t>
  </si>
  <si>
    <t>规计</t>
  </si>
  <si>
    <t>公里</t>
  </si>
  <si>
    <t>2.小型水库建设座数</t>
  </si>
  <si>
    <t>建管</t>
  </si>
  <si>
    <t>座</t>
  </si>
  <si>
    <t>3.小型水库除险加固座数</t>
  </si>
  <si>
    <t>工管</t>
  </si>
  <si>
    <t>4.实施小型水库雨水情测报和大坝安全监测能力提升项目数</t>
  </si>
  <si>
    <t>个</t>
  </si>
  <si>
    <t>5.实施山洪灾害防治县数</t>
  </si>
  <si>
    <t>防御</t>
  </si>
  <si>
    <t>6.山洪沟治理数量</t>
  </si>
  <si>
    <t>条</t>
  </si>
  <si>
    <t>7.中型以上淤地坝除险加固座数</t>
  </si>
  <si>
    <t>8.实施水系连通及水美乡村建设试点县数</t>
  </si>
  <si>
    <t>9.实施水资源管理与保护项目数</t>
  </si>
  <si>
    <t>10.规模以上取水在线计量设施新建或改建数量</t>
  </si>
  <si>
    <t>水资源处</t>
  </si>
  <si>
    <t>11.“以电折水”样本取水井监测计量设施建设及计量信息接入数量</t>
  </si>
  <si>
    <t>12.实施节水型社会达标建设（含再生水配置）项目数</t>
  </si>
  <si>
    <t>13.中型灌区节水配套改造面积</t>
  </si>
  <si>
    <t>农水</t>
  </si>
  <si>
    <t>万亩</t>
  </si>
  <si>
    <t>14.新增农业水价综合改革面积</t>
  </si>
  <si>
    <t>15.农村饮水工程维修养护数量</t>
  </si>
  <si>
    <t>处</t>
  </si>
  <si>
    <t>16.实施幸福河湖数</t>
  </si>
  <si>
    <t>条/个</t>
  </si>
  <si>
    <t>17.小型水库工程维修养护座数</t>
  </si>
  <si>
    <t>18.山洪灾害防治非工程措施设施维修养护县数</t>
  </si>
  <si>
    <t>新增1：开展节水宣传教育工作</t>
  </si>
  <si>
    <t>次</t>
  </si>
  <si>
    <t>质量指标</t>
  </si>
  <si>
    <t>19.截至2024年6月底，完工项目初步验收率</t>
  </si>
  <si>
    <t>%</t>
  </si>
  <si>
    <t>20.工程验收合格率</t>
  </si>
  <si>
    <t>21.已建工程是否存在质量问题</t>
  </si>
  <si>
    <t>是/否</t>
  </si>
  <si>
    <t>否</t>
  </si>
  <si>
    <t>时效指标</t>
  </si>
  <si>
    <t>22.截至2023年底，投资完成比例</t>
  </si>
  <si>
    <t>≥80%</t>
  </si>
  <si>
    <t>23.截至2024年6月底，投资完成比例</t>
  </si>
  <si>
    <t>效益指标</t>
  </si>
  <si>
    <t>经济效益
指标</t>
  </si>
  <si>
    <t>24.新增供水能力</t>
  </si>
  <si>
    <t>万立方米</t>
  </si>
  <si>
    <t>25.新增、恢复灌溉面积</t>
  </si>
  <si>
    <t>26.改善灌溉面积</t>
  </si>
  <si>
    <t>27.新增粮食综合生产能力</t>
  </si>
  <si>
    <t>万公斤</t>
  </si>
  <si>
    <t>28.保护耕地面积-中小河流</t>
  </si>
  <si>
    <t>29.取水量在线计量率提高比例</t>
  </si>
  <si>
    <t>社会效益
指标</t>
  </si>
  <si>
    <t>30.中小河流治理保护人口数量</t>
  </si>
  <si>
    <t>万人</t>
  </si>
  <si>
    <t>31.小型水库除险加固保护人口数量</t>
  </si>
  <si>
    <t>工管局</t>
  </si>
  <si>
    <t>32.山洪灾害防治保护人口数量</t>
  </si>
  <si>
    <t>33.淤地坝除险加固保护面积</t>
  </si>
  <si>
    <t>平方公里</t>
  </si>
  <si>
    <t>34.农村饮水工程维修养护覆盖服务人口</t>
  </si>
  <si>
    <t>35.其他水利工程设施维修养护覆盖服务人口</t>
  </si>
  <si>
    <t>生态效益
指标</t>
  </si>
  <si>
    <t>36.水土流失综合治理面积</t>
  </si>
  <si>
    <t>水保</t>
  </si>
  <si>
    <t>37.侵蚀沟治理数量</t>
  </si>
  <si>
    <t>38.新增年节水能力</t>
  </si>
  <si>
    <t>39.地下水压采量（能力）</t>
  </si>
  <si>
    <t>新增2：新建生态护岸长度</t>
  </si>
  <si>
    <t>规计处</t>
  </si>
  <si>
    <t>新增3：滨岸带治理面积</t>
  </si>
  <si>
    <t>可持续影响
指标</t>
  </si>
  <si>
    <t>40.已建工程是否良性运行</t>
  </si>
  <si>
    <t>是</t>
  </si>
  <si>
    <t>41.工程是否达到设计使用年限</t>
  </si>
  <si>
    <t>满意度指标</t>
  </si>
  <si>
    <t>服务对象
满意度指标</t>
  </si>
  <si>
    <t>42.受益群众满意度</t>
  </si>
  <si>
    <t>≥90%</t>
  </si>
  <si>
    <t>其中：</t>
  </si>
  <si>
    <t>35.其他水利工程设施维修养护覆盖服务人口-小型水库维修养护</t>
  </si>
  <si>
    <t>35.其他水利工程设施维修养护覆盖服务人口-山洪灾害防治非工程措施设施维修养护</t>
  </si>
  <si>
    <t>2023年第一批中央水利发展资金分配调整表</t>
  </si>
  <si>
    <t>执行进度（%）</t>
  </si>
  <si>
    <t>脱贫县（88个）</t>
  </si>
  <si>
    <t>山洪灾害防治设施维修养护</t>
  </si>
  <si>
    <r>
      <rPr>
        <b/>
        <sz val="11"/>
        <rFont val="宋体"/>
        <charset val="134"/>
      </rPr>
      <t>其中：</t>
    </r>
    <r>
      <rPr>
        <b/>
        <sz val="11"/>
        <color rgb="FFFF0000"/>
        <rFont val="宋体"/>
        <charset val="134"/>
      </rPr>
      <t>新建小型水库</t>
    </r>
    <r>
      <rPr>
        <b/>
        <sz val="11"/>
        <rFont val="宋体"/>
        <charset val="134"/>
      </rPr>
      <t>边境小康村</t>
    </r>
  </si>
  <si>
    <r>
      <rPr>
        <b/>
        <sz val="11"/>
        <rFont val="宋体"/>
        <charset val="134"/>
      </rPr>
      <t>其中：</t>
    </r>
    <r>
      <rPr>
        <b/>
        <sz val="11"/>
        <color rgb="FFFF0000"/>
        <rFont val="宋体"/>
        <charset val="134"/>
      </rPr>
      <t>山洪灾害防治</t>
    </r>
    <r>
      <rPr>
        <b/>
        <sz val="11"/>
        <rFont val="宋体"/>
        <charset val="134"/>
      </rPr>
      <t>边境小康村</t>
    </r>
  </si>
  <si>
    <r>
      <rPr>
        <b/>
        <sz val="11"/>
        <rFont val="宋体"/>
        <charset val="134"/>
      </rPr>
      <t>其中：</t>
    </r>
    <r>
      <rPr>
        <b/>
        <sz val="11"/>
        <color rgb="FFFF0000"/>
        <rFont val="宋体"/>
        <charset val="134"/>
      </rPr>
      <t>山洪灾害防治设施维修养护</t>
    </r>
    <r>
      <rPr>
        <b/>
        <sz val="11"/>
        <rFont val="宋体"/>
        <charset val="134"/>
      </rPr>
      <t>边境小康村</t>
    </r>
  </si>
  <si>
    <r>
      <rPr>
        <b/>
        <sz val="11"/>
        <rFont val="宋体"/>
        <charset val="134"/>
      </rPr>
      <t>其中：</t>
    </r>
    <r>
      <rPr>
        <b/>
        <sz val="11"/>
        <color rgb="FFFF0000"/>
        <rFont val="宋体"/>
        <charset val="134"/>
      </rPr>
      <t>流域面积200-3000平方公里中小河流治理</t>
    </r>
    <r>
      <rPr>
        <b/>
        <sz val="11"/>
        <rFont val="宋体"/>
        <charset val="134"/>
      </rPr>
      <t>边境小康村</t>
    </r>
  </si>
  <si>
    <r>
      <rPr>
        <b/>
        <sz val="11"/>
        <rFont val="宋体"/>
        <charset val="134"/>
      </rPr>
      <t>其中：</t>
    </r>
    <r>
      <rPr>
        <b/>
        <sz val="11"/>
        <color rgb="FFFF0000"/>
        <rFont val="宋体"/>
        <charset val="134"/>
      </rPr>
      <t>农村饮水安全工程维修养护</t>
    </r>
    <r>
      <rPr>
        <b/>
        <sz val="11"/>
        <rFont val="宋体"/>
        <charset val="134"/>
      </rPr>
      <t>边境小康村</t>
    </r>
  </si>
  <si>
    <r>
      <rPr>
        <b/>
        <sz val="11"/>
        <rFont val="宋体"/>
        <charset val="134"/>
      </rPr>
      <t>其中：</t>
    </r>
    <r>
      <rPr>
        <b/>
        <sz val="11"/>
        <color rgb="FFFF0000"/>
        <rFont val="宋体"/>
        <charset val="134"/>
      </rPr>
      <t>农业水价综合改革</t>
    </r>
    <r>
      <rPr>
        <b/>
        <sz val="11"/>
        <rFont val="宋体"/>
        <charset val="134"/>
      </rPr>
      <t>边境小康村</t>
    </r>
  </si>
  <si>
    <t>原分配金额（万元）</t>
  </si>
  <si>
    <t>调整增（+）减（-）金额（万元）</t>
  </si>
  <si>
    <t>调整后金额（万元）</t>
  </si>
  <si>
    <t>磨憨水库昆明市直管</t>
  </si>
  <si>
    <t>云南省</t>
  </si>
  <si>
    <t>万元（请注明各支出方向金额，下同）</t>
  </si>
  <si>
    <t>万元</t>
  </si>
  <si>
    <t>根据实际情况补充完善，定性描述和定量描述相结合</t>
  </si>
  <si>
    <t>指标值</t>
  </si>
  <si>
    <t>28.保护耕地面积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</si>
</sst>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0.00_ "/>
    <numFmt numFmtId="179" formatCode="0.0_ "/>
    <numFmt numFmtId="180" formatCode="#,##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name val="方正小标宋简体"/>
      <charset val="134"/>
    </font>
    <font>
      <sz val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11"/>
      <color rgb="FFFF0000"/>
      <name val="宋体"/>
      <charset val="134"/>
      <scheme val="major"/>
    </font>
    <font>
      <sz val="12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 Unicode MS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13" borderId="12" applyNumberFormat="0" applyFon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52" fillId="10" borderId="14" applyNumberFormat="0" applyAlignment="0" applyProtection="0">
      <alignment vertical="center"/>
    </xf>
    <xf numFmtId="0" fontId="42" fillId="10" borderId="10" applyNumberFormat="0" applyAlignment="0" applyProtection="0">
      <alignment vertical="center"/>
    </xf>
    <xf numFmtId="0" fontId="53" fillId="23" borderId="15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9" fillId="0" borderId="0"/>
    <xf numFmtId="0" fontId="39" fillId="1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0" borderId="0"/>
    <xf numFmtId="0" fontId="39" fillId="3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9" fillId="0" borderId="0">
      <alignment vertical="center"/>
    </xf>
    <xf numFmtId="0" fontId="58" fillId="0" borderId="0">
      <alignment vertical="center"/>
    </xf>
    <xf numFmtId="0" fontId="1" fillId="0" borderId="0">
      <protection locked="0"/>
    </xf>
  </cellStyleXfs>
  <cellXfs count="212">
    <xf numFmtId="0" fontId="0" fillId="0" borderId="0" xfId="0">
      <alignment vertical="center"/>
    </xf>
    <xf numFmtId="0" fontId="1" fillId="0" borderId="0" xfId="48" applyAlignment="1">
      <alignment vertical="center" wrapText="1"/>
    </xf>
    <xf numFmtId="0" fontId="2" fillId="0" borderId="0" xfId="48" applyFont="1" applyAlignment="1">
      <alignment vertical="center" wrapText="1"/>
    </xf>
    <xf numFmtId="0" fontId="3" fillId="0" borderId="0" xfId="48" applyFont="1" applyAlignment="1">
      <alignment horizontal="left" vertical="center" wrapText="1"/>
    </xf>
    <xf numFmtId="0" fontId="4" fillId="0" borderId="0" xfId="48" applyFont="1" applyAlignment="1">
      <alignment horizontal="center" vertical="center" wrapText="1"/>
    </xf>
    <xf numFmtId="0" fontId="1" fillId="0" borderId="1" xfId="48" applyBorder="1" applyAlignment="1">
      <alignment horizontal="center" vertical="center" wrapText="1"/>
    </xf>
    <xf numFmtId="0" fontId="1" fillId="0" borderId="2" xfId="48" applyBorder="1" applyAlignment="1">
      <alignment horizontal="center" vertical="center" wrapText="1"/>
    </xf>
    <xf numFmtId="0" fontId="1" fillId="0" borderId="3" xfId="48" applyBorder="1" applyAlignment="1">
      <alignment horizontal="center" vertical="center" wrapText="1"/>
    </xf>
    <xf numFmtId="0" fontId="1" fillId="0" borderId="4" xfId="48" applyBorder="1" applyAlignment="1">
      <alignment horizontal="center" vertical="center" wrapText="1"/>
    </xf>
    <xf numFmtId="0" fontId="1" fillId="0" borderId="1" xfId="48" applyFont="1" applyBorder="1" applyAlignment="1">
      <alignment horizontal="center" vertical="center" wrapText="1"/>
    </xf>
    <xf numFmtId="0" fontId="5" fillId="0" borderId="2" xfId="48" applyFont="1" applyBorder="1" applyAlignment="1">
      <alignment horizontal="right" vertical="center" wrapText="1"/>
    </xf>
    <xf numFmtId="0" fontId="5" fillId="0" borderId="3" xfId="48" applyFont="1" applyBorder="1" applyAlignment="1">
      <alignment horizontal="right" vertical="center" wrapText="1"/>
    </xf>
    <xf numFmtId="0" fontId="5" fillId="0" borderId="4" xfId="48" applyFont="1" applyBorder="1" applyAlignment="1">
      <alignment horizontal="right" vertical="center" wrapText="1"/>
    </xf>
    <xf numFmtId="0" fontId="1" fillId="0" borderId="2" xfId="48" applyFont="1" applyBorder="1" applyAlignment="1">
      <alignment horizontal="left" vertical="center" wrapText="1"/>
    </xf>
    <xf numFmtId="0" fontId="1" fillId="0" borderId="3" xfId="48" applyFont="1" applyBorder="1" applyAlignment="1">
      <alignment horizontal="left" vertical="center" wrapText="1"/>
    </xf>
    <xf numFmtId="0" fontId="1" fillId="0" borderId="4" xfId="48" applyFont="1" applyBorder="1" applyAlignment="1">
      <alignment horizontal="left" vertical="center" wrapText="1"/>
    </xf>
    <xf numFmtId="0" fontId="1" fillId="0" borderId="5" xfId="48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8" applyFont="1" applyBorder="1" applyAlignment="1">
      <alignment vertical="center" wrapText="1"/>
    </xf>
    <xf numFmtId="0" fontId="1" fillId="0" borderId="6" xfId="48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48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9" fontId="6" fillId="0" borderId="1" xfId="0" applyNumberFormat="1" applyFont="1" applyFill="1" applyBorder="1" applyAlignment="1">
      <alignment horizontal="center" vertical="center"/>
    </xf>
    <xf numFmtId="0" fontId="1" fillId="0" borderId="7" xfId="48" applyFont="1" applyBorder="1" applyAlignment="1">
      <alignment horizontal="center" vertical="center" wrapText="1"/>
    </xf>
    <xf numFmtId="0" fontId="1" fillId="0" borderId="0" xfId="48" applyFont="1" applyAlignment="1">
      <alignment horizontal="left" vertical="center" wrapText="1"/>
    </xf>
    <xf numFmtId="0" fontId="1" fillId="0" borderId="0" xfId="48" applyAlignment="1">
      <alignment horizontal="left" vertical="center" wrapText="1"/>
    </xf>
    <xf numFmtId="0" fontId="9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vertical="center" wrapText="1"/>
    </xf>
    <xf numFmtId="0" fontId="11" fillId="0" borderId="0" xfId="0" applyNumberFormat="1" applyFont="1" applyFill="1" applyAlignment="1">
      <alignment vertical="center" wrapText="1"/>
    </xf>
    <xf numFmtId="0" fontId="1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left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 wrapText="1"/>
    </xf>
    <xf numFmtId="177" fontId="19" fillId="0" borderId="3" xfId="0" applyNumberFormat="1" applyFont="1" applyFill="1" applyBorder="1" applyAlignment="1">
      <alignment horizontal="center" vertical="center" wrapText="1"/>
    </xf>
    <xf numFmtId="177" fontId="19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177" fontId="24" fillId="2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7" fontId="26" fillId="0" borderId="1" xfId="0" applyNumberFormat="1" applyFont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0" fontId="1" fillId="3" borderId="0" xfId="48" applyFill="1" applyAlignment="1">
      <alignment vertical="center" wrapText="1"/>
    </xf>
    <xf numFmtId="0" fontId="1" fillId="3" borderId="0" xfId="48" applyFont="1" applyFill="1" applyAlignment="1">
      <alignment vertical="center" wrapText="1"/>
    </xf>
    <xf numFmtId="0" fontId="1" fillId="0" borderId="0" xfId="48" applyFont="1" applyAlignment="1">
      <alignment vertical="center" wrapText="1"/>
    </xf>
    <xf numFmtId="0" fontId="1" fillId="2" borderId="0" xfId="48" applyFill="1" applyAlignment="1">
      <alignment horizontal="center" vertical="center" wrapText="1"/>
    </xf>
    <xf numFmtId="0" fontId="7" fillId="4" borderId="0" xfId="48" applyFont="1" applyFill="1" applyAlignment="1">
      <alignment horizontal="center" vertical="center" wrapText="1"/>
    </xf>
    <xf numFmtId="0" fontId="1" fillId="0" borderId="0" xfId="48" applyFill="1" applyAlignment="1">
      <alignment vertical="center" wrapText="1"/>
    </xf>
    <xf numFmtId="0" fontId="1" fillId="4" borderId="0" xfId="48" applyFont="1" applyFill="1" applyAlignment="1">
      <alignment horizontal="center" vertical="center" wrapText="1"/>
    </xf>
    <xf numFmtId="0" fontId="1" fillId="0" borderId="3" xfId="48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29" fillId="4" borderId="2" xfId="0" applyFont="1" applyFill="1" applyBorder="1" applyAlignment="1">
      <alignment horizontal="left" vertical="center"/>
    </xf>
    <xf numFmtId="0" fontId="1" fillId="3" borderId="1" xfId="48" applyFont="1" applyFill="1" applyBorder="1" applyAlignment="1">
      <alignment horizontal="center" vertical="center" wrapText="1"/>
    </xf>
    <xf numFmtId="0" fontId="1" fillId="3" borderId="6" xfId="48" applyFont="1" applyFill="1" applyBorder="1" applyAlignment="1">
      <alignment horizontal="center" vertical="center" wrapText="1"/>
    </xf>
    <xf numFmtId="0" fontId="1" fillId="3" borderId="0" xfId="48" applyFill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0" xfId="48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0" fillId="2" borderId="2" xfId="0" applyNumberFormat="1" applyFont="1" applyFill="1" applyBorder="1" applyAlignment="1">
      <alignment horizontal="left" vertical="center" wrapText="1"/>
    </xf>
    <xf numFmtId="0" fontId="30" fillId="2" borderId="4" xfId="0" applyNumberFormat="1" applyFont="1" applyFill="1" applyBorder="1" applyAlignment="1">
      <alignment horizontal="left" vertical="center" wrapText="1"/>
    </xf>
    <xf numFmtId="0" fontId="2" fillId="0" borderId="0" xfId="48" applyFont="1" applyFill="1" applyAlignment="1">
      <alignment vertical="center" wrapText="1"/>
    </xf>
    <xf numFmtId="0" fontId="5" fillId="2" borderId="0" xfId="48" applyFont="1" applyFill="1" applyAlignment="1">
      <alignment horizontal="center" vertical="center" wrapText="1"/>
    </xf>
    <xf numFmtId="0" fontId="7" fillId="2" borderId="1" xfId="48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" fillId="2" borderId="1" xfId="48" applyFont="1" applyFill="1" applyBorder="1" applyAlignment="1">
      <alignment horizontal="center" vertical="center" wrapText="1"/>
    </xf>
    <xf numFmtId="0" fontId="7" fillId="4" borderId="1" xfId="48" applyFont="1" applyFill="1" applyBorder="1" applyAlignment="1">
      <alignment horizontal="center" vertical="center" wrapText="1"/>
    </xf>
    <xf numFmtId="0" fontId="1" fillId="0" borderId="1" xfId="48" applyFill="1" applyBorder="1" applyAlignment="1">
      <alignment vertical="center" wrapText="1"/>
    </xf>
    <xf numFmtId="0" fontId="1" fillId="2" borderId="1" xfId="48" applyFill="1" applyBorder="1" applyAlignment="1">
      <alignment horizontal="center" vertical="center" wrapText="1"/>
    </xf>
    <xf numFmtId="0" fontId="15" fillId="0" borderId="1" xfId="48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 wrapText="1"/>
    </xf>
    <xf numFmtId="0" fontId="1" fillId="0" borderId="1" xfId="48" applyFont="1" applyBorder="1" applyAlignment="1">
      <alignment horizontal="right" vertical="center" wrapText="1"/>
    </xf>
    <xf numFmtId="0" fontId="7" fillId="0" borderId="1" xfId="48" applyFont="1" applyBorder="1" applyAlignment="1">
      <alignment horizontal="right" vertical="center" wrapText="1"/>
    </xf>
    <xf numFmtId="0" fontId="7" fillId="0" borderId="1" xfId="48" applyFont="1" applyFill="1" applyBorder="1" applyAlignment="1">
      <alignment vertical="center" wrapText="1"/>
    </xf>
    <xf numFmtId="0" fontId="1" fillId="0" borderId="1" xfId="48" applyFont="1" applyFill="1" applyBorder="1" applyAlignment="1">
      <alignment vertical="center" wrapText="1"/>
    </xf>
    <xf numFmtId="0" fontId="1" fillId="0" borderId="1" xfId="48" applyFont="1" applyBorder="1" applyAlignment="1">
      <alignment vertical="center" wrapText="1"/>
    </xf>
    <xf numFmtId="9" fontId="1" fillId="0" borderId="1" xfId="48" applyNumberFormat="1" applyBorder="1" applyAlignment="1">
      <alignment horizontal="center" vertical="center" wrapText="1"/>
    </xf>
    <xf numFmtId="9" fontId="15" fillId="0" borderId="1" xfId="48" applyNumberFormat="1" applyFont="1" applyFill="1" applyBorder="1" applyAlignment="1">
      <alignment horizontal="center" vertical="center" wrapText="1"/>
    </xf>
    <xf numFmtId="9" fontId="2" fillId="0" borderId="1" xfId="48" applyNumberFormat="1" applyFont="1" applyFill="1" applyBorder="1" applyAlignment="1">
      <alignment horizontal="center" vertical="center" wrapText="1"/>
    </xf>
    <xf numFmtId="0" fontId="1" fillId="3" borderId="1" xfId="48" applyFill="1" applyBorder="1" applyAlignment="1">
      <alignment vertical="center" wrapText="1"/>
    </xf>
    <xf numFmtId="0" fontId="7" fillId="3" borderId="1" xfId="48" applyFont="1" applyFill="1" applyBorder="1" applyAlignment="1">
      <alignment horizontal="center" vertical="center" wrapText="1"/>
    </xf>
    <xf numFmtId="178" fontId="19" fillId="3" borderId="1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/>
    </xf>
    <xf numFmtId="0" fontId="1" fillId="3" borderId="1" xfId="48" applyFont="1" applyFill="1" applyBorder="1" applyAlignment="1">
      <alignment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79" fontId="31" fillId="0" borderId="1" xfId="0" applyNumberFormat="1" applyFont="1" applyFill="1" applyBorder="1" applyAlignment="1">
      <alignment horizontal="right" vertical="center"/>
    </xf>
    <xf numFmtId="178" fontId="31" fillId="0" borderId="1" xfId="0" applyNumberFormat="1" applyFont="1" applyFill="1" applyBorder="1" applyAlignment="1">
      <alignment horizontal="right" vertical="center"/>
    </xf>
    <xf numFmtId="0" fontId="15" fillId="4" borderId="0" xfId="48" applyFont="1" applyFill="1" applyAlignment="1">
      <alignment horizontal="center" vertical="center" wrapText="1"/>
    </xf>
    <xf numFmtId="0" fontId="15" fillId="4" borderId="1" xfId="48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/>
    </xf>
    <xf numFmtId="0" fontId="1" fillId="4" borderId="1" xfId="48" applyFont="1" applyFill="1" applyBorder="1" applyAlignment="1">
      <alignment horizontal="center" vertical="center" wrapText="1"/>
    </xf>
    <xf numFmtId="18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center" vertical="center" wrapText="1"/>
    </xf>
    <xf numFmtId="180" fontId="32" fillId="0" borderId="0" xfId="0" applyNumberFormat="1" applyFont="1" applyFill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180" fontId="3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80" fontId="34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8" fontId="15" fillId="0" borderId="4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36" fillId="0" borderId="1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left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48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/>
    </xf>
    <xf numFmtId="176" fontId="2" fillId="0" borderId="1" xfId="48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4 3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常规 38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2 5 2" xfId="55"/>
    <cellStyle name="常规 6_2014.04.01-文昌月亮湾高层样板房收方-东驰" xfId="56"/>
    <cellStyle name="常规_A05-C1(2009-6-1)" xfId="57"/>
    <cellStyle name="常规 13 3 2" xfId="58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B170"/>
  <sheetViews>
    <sheetView view="pageBreakPreview" zoomScale="70" zoomScaleNormal="100" workbookViewId="0">
      <pane xSplit="8" ySplit="5" topLeftCell="M6" activePane="bottomRight" state="frozen"/>
      <selection/>
      <selection pane="topRight"/>
      <selection pane="bottomLeft"/>
      <selection pane="bottomRight" activeCell="N23" sqref="N23"/>
    </sheetView>
  </sheetViews>
  <sheetFormatPr defaultColWidth="9" defaultRowHeight="13.5"/>
  <cols>
    <col min="1" max="1" width="6.18333333333333" style="42" customWidth="1"/>
    <col min="2" max="2" width="8.33333333333333" style="43" customWidth="1"/>
    <col min="3" max="3" width="10.7916666666667" style="44" customWidth="1"/>
    <col min="4" max="4" width="7.93333333333333" style="45" customWidth="1"/>
    <col min="5" max="5" width="13.65" style="181" customWidth="1"/>
    <col min="6" max="6" width="12.225" style="42" customWidth="1"/>
    <col min="7" max="7" width="14.6" style="182" customWidth="1"/>
    <col min="8" max="8" width="12.85" style="182" customWidth="1"/>
    <col min="9" max="9" width="15.5583333333333" style="45" customWidth="1"/>
    <col min="10" max="10" width="14.275" style="45" customWidth="1"/>
    <col min="11" max="11" width="16.9833333333333" style="45" customWidth="1"/>
    <col min="12" max="12" width="14.1333333333333" style="45" customWidth="1"/>
    <col min="13" max="13" width="12.5416666666667" style="45" customWidth="1"/>
    <col min="14" max="14" width="14.7583333333333" style="45" customWidth="1"/>
    <col min="15" max="15" width="15.0666666666667" style="45" customWidth="1"/>
    <col min="16" max="16" width="13.325" style="45" customWidth="1"/>
    <col min="17" max="17" width="14.6" style="45" customWidth="1"/>
    <col min="18" max="18" width="13.975" style="45" customWidth="1"/>
    <col min="19" max="19" width="11.9083333333333" style="45" customWidth="1"/>
    <col min="20" max="20" width="12.6833333333333" style="45" customWidth="1"/>
    <col min="21" max="21" width="10.3083333333333" style="45" customWidth="1"/>
    <col min="22" max="22" width="12.0583333333333" style="45" customWidth="1"/>
    <col min="23" max="23" width="10.625" style="45" customWidth="1"/>
    <col min="24" max="24" width="13.8" style="46" customWidth="1"/>
    <col min="25" max="25" width="14.125" style="46" customWidth="1"/>
    <col min="26" max="26" width="12.2083333333333" style="46" customWidth="1"/>
    <col min="27" max="27" width="11.7416666666667" style="46" customWidth="1"/>
    <col min="28" max="28" width="7.93333333333333" style="44" customWidth="1"/>
    <col min="29" max="16384" width="9" style="34"/>
  </cols>
  <sheetData>
    <row r="1" s="34" customFormat="1" ht="20" customHeight="1" spans="1:28">
      <c r="A1" s="173" t="s">
        <v>0</v>
      </c>
      <c r="B1" s="43"/>
      <c r="C1" s="44"/>
      <c r="D1" s="45"/>
      <c r="E1" s="181"/>
      <c r="F1" s="42"/>
      <c r="G1" s="182"/>
      <c r="H1" s="182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6"/>
      <c r="Y1" s="46"/>
      <c r="Z1" s="46"/>
      <c r="AA1" s="46"/>
      <c r="AB1" s="44"/>
    </row>
    <row r="2" s="35" customFormat="1" ht="26.1" customHeight="1" spans="1:28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202" t="s">
        <v>2</v>
      </c>
      <c r="S2" s="202"/>
      <c r="T2" s="202"/>
      <c r="U2" s="202"/>
      <c r="V2" s="202"/>
      <c r="W2" s="202"/>
      <c r="X2" s="202"/>
      <c r="Y2" s="202"/>
      <c r="Z2" s="202"/>
      <c r="AA2" s="202"/>
      <c r="AB2" s="202"/>
    </row>
    <row r="3" s="35" customFormat="1" ht="20" customHeight="1" spans="1:28">
      <c r="A3" s="49"/>
      <c r="B3" s="50"/>
      <c r="C3" s="50"/>
      <c r="D3" s="49"/>
      <c r="E3" s="183"/>
      <c r="F3" s="49"/>
      <c r="G3" s="184"/>
      <c r="H3" s="184"/>
      <c r="I3" s="49"/>
      <c r="J3" s="49"/>
      <c r="K3" s="67"/>
      <c r="L3" s="67"/>
      <c r="M3" s="67"/>
      <c r="N3" s="67"/>
      <c r="O3" s="67"/>
      <c r="P3" s="196"/>
      <c r="Q3" s="196" t="s">
        <v>3</v>
      </c>
      <c r="R3" s="67"/>
      <c r="S3" s="67"/>
      <c r="T3" s="67"/>
      <c r="U3" s="67"/>
      <c r="V3" s="67"/>
      <c r="W3" s="67"/>
      <c r="X3" s="78"/>
      <c r="Y3" s="78"/>
      <c r="Z3" s="206"/>
      <c r="AA3" s="206"/>
      <c r="AB3" s="196" t="s">
        <v>3</v>
      </c>
    </row>
    <row r="4" s="36" customFormat="1" ht="48" customHeight="1" spans="1:28">
      <c r="A4" s="92" t="s">
        <v>4</v>
      </c>
      <c r="B4" s="92" t="s">
        <v>5</v>
      </c>
      <c r="C4" s="92" t="s">
        <v>6</v>
      </c>
      <c r="D4" s="92" t="s">
        <v>7</v>
      </c>
      <c r="E4" s="185" t="s">
        <v>8</v>
      </c>
      <c r="F4" s="186"/>
      <c r="G4" s="186"/>
      <c r="H4" s="187"/>
      <c r="I4" s="92" t="s">
        <v>9</v>
      </c>
      <c r="J4" s="92"/>
      <c r="K4" s="92" t="s">
        <v>10</v>
      </c>
      <c r="L4" s="92" t="s">
        <v>11</v>
      </c>
      <c r="M4" s="92" t="s">
        <v>12</v>
      </c>
      <c r="N4" s="92" t="s">
        <v>13</v>
      </c>
      <c r="O4" s="92" t="s">
        <v>14</v>
      </c>
      <c r="P4" s="92"/>
      <c r="Q4" s="92" t="s">
        <v>15</v>
      </c>
      <c r="R4" s="92" t="s">
        <v>16</v>
      </c>
      <c r="S4" s="92"/>
      <c r="T4" s="92" t="s">
        <v>17</v>
      </c>
      <c r="U4" s="92"/>
      <c r="V4" s="92" t="s">
        <v>18</v>
      </c>
      <c r="W4" s="92"/>
      <c r="X4" s="203" t="s">
        <v>19</v>
      </c>
      <c r="Y4" s="203" t="s">
        <v>20</v>
      </c>
      <c r="Z4" s="92" t="s">
        <v>21</v>
      </c>
      <c r="AA4" s="92"/>
      <c r="AB4" s="92" t="s">
        <v>22</v>
      </c>
    </row>
    <row r="5" s="36" customFormat="1" ht="51" customHeight="1" spans="1:28">
      <c r="A5" s="92"/>
      <c r="B5" s="92"/>
      <c r="C5" s="92"/>
      <c r="D5" s="92"/>
      <c r="E5" s="92" t="s">
        <v>23</v>
      </c>
      <c r="F5" s="92" t="s">
        <v>24</v>
      </c>
      <c r="G5" s="188" t="s">
        <v>25</v>
      </c>
      <c r="H5" s="92" t="s">
        <v>26</v>
      </c>
      <c r="I5" s="188" t="s">
        <v>27</v>
      </c>
      <c r="J5" s="92" t="s">
        <v>26</v>
      </c>
      <c r="K5" s="92"/>
      <c r="L5" s="92"/>
      <c r="M5" s="92"/>
      <c r="N5" s="92"/>
      <c r="O5" s="188" t="s">
        <v>27</v>
      </c>
      <c r="P5" s="92" t="s">
        <v>26</v>
      </c>
      <c r="Q5" s="92"/>
      <c r="R5" s="188" t="s">
        <v>27</v>
      </c>
      <c r="S5" s="92" t="s">
        <v>26</v>
      </c>
      <c r="T5" s="188" t="s">
        <v>27</v>
      </c>
      <c r="U5" s="92" t="s">
        <v>26</v>
      </c>
      <c r="V5" s="188" t="s">
        <v>27</v>
      </c>
      <c r="W5" s="92" t="s">
        <v>26</v>
      </c>
      <c r="X5" s="203"/>
      <c r="Y5" s="203"/>
      <c r="Z5" s="188" t="s">
        <v>27</v>
      </c>
      <c r="AA5" s="92" t="s">
        <v>26</v>
      </c>
      <c r="AB5" s="92"/>
    </row>
    <row r="6" s="180" customFormat="1" ht="27" customHeight="1" spans="1:28">
      <c r="A6" s="71" t="s">
        <v>28</v>
      </c>
      <c r="B6" s="72"/>
      <c r="C6" s="72"/>
      <c r="D6" s="84"/>
      <c r="E6" s="189">
        <v>304860</v>
      </c>
      <c r="F6" s="144">
        <v>0</v>
      </c>
      <c r="G6" s="144">
        <f t="shared" ref="G6:AA6" si="0">G169+G7+G24+G36+G37+G47+G48+G60+G71+G86+G96+G108+G113+G127+G133+G134+G141+G148+G154+G159</f>
        <v>304860</v>
      </c>
      <c r="H6" s="144">
        <f t="shared" si="0"/>
        <v>11915</v>
      </c>
      <c r="I6" s="144">
        <f t="shared" si="0"/>
        <v>119675</v>
      </c>
      <c r="J6" s="144">
        <f t="shared" si="0"/>
        <v>2685</v>
      </c>
      <c r="K6" s="144">
        <f t="shared" si="0"/>
        <v>17800</v>
      </c>
      <c r="L6" s="144">
        <f t="shared" si="0"/>
        <v>2620</v>
      </c>
      <c r="M6" s="144">
        <f t="shared" si="0"/>
        <v>1760</v>
      </c>
      <c r="N6" s="144">
        <f t="shared" si="0"/>
        <v>14789</v>
      </c>
      <c r="O6" s="144">
        <f t="shared" si="0"/>
        <v>32000</v>
      </c>
      <c r="P6" s="144">
        <f t="shared" si="0"/>
        <v>3200</v>
      </c>
      <c r="Q6" s="144">
        <f t="shared" si="0"/>
        <v>22401</v>
      </c>
      <c r="R6" s="144">
        <f t="shared" si="0"/>
        <v>24220</v>
      </c>
      <c r="S6" s="144">
        <f t="shared" si="0"/>
        <v>4544</v>
      </c>
      <c r="T6" s="144">
        <f t="shared" si="0"/>
        <v>12546</v>
      </c>
      <c r="U6" s="144">
        <f t="shared" si="0"/>
        <v>244</v>
      </c>
      <c r="V6" s="144">
        <f t="shared" si="0"/>
        <v>3716</v>
      </c>
      <c r="W6" s="144">
        <f t="shared" si="0"/>
        <v>210</v>
      </c>
      <c r="X6" s="144">
        <f t="shared" si="0"/>
        <v>26430</v>
      </c>
      <c r="Y6" s="144">
        <f t="shared" si="0"/>
        <v>21581</v>
      </c>
      <c r="Z6" s="144">
        <f t="shared" si="0"/>
        <v>5322</v>
      </c>
      <c r="AA6" s="144">
        <f t="shared" si="0"/>
        <v>1032</v>
      </c>
      <c r="AB6" s="92"/>
    </row>
    <row r="7" s="38" customFormat="1" ht="24" customHeight="1" spans="1:28">
      <c r="A7" s="190">
        <v>1</v>
      </c>
      <c r="B7" s="92" t="s">
        <v>29</v>
      </c>
      <c r="C7" s="92" t="s">
        <v>30</v>
      </c>
      <c r="D7" s="190"/>
      <c r="E7" s="191">
        <v>34798</v>
      </c>
      <c r="F7" s="144">
        <v>624.5</v>
      </c>
      <c r="G7" s="144">
        <f t="shared" ref="G7:AA7" si="1">SUM(G8:G23)</f>
        <v>36092.5</v>
      </c>
      <c r="H7" s="144">
        <f t="shared" si="1"/>
        <v>0</v>
      </c>
      <c r="I7" s="188">
        <f t="shared" si="1"/>
        <v>11234</v>
      </c>
      <c r="J7" s="188">
        <f t="shared" si="1"/>
        <v>0</v>
      </c>
      <c r="K7" s="188">
        <f t="shared" si="1"/>
        <v>2900</v>
      </c>
      <c r="L7" s="188">
        <f t="shared" si="1"/>
        <v>265</v>
      </c>
      <c r="M7" s="188">
        <f t="shared" si="1"/>
        <v>409.5</v>
      </c>
      <c r="N7" s="188">
        <f t="shared" si="1"/>
        <v>500</v>
      </c>
      <c r="O7" s="188">
        <f t="shared" si="1"/>
        <v>6880</v>
      </c>
      <c r="P7" s="188">
        <f t="shared" si="1"/>
        <v>0</v>
      </c>
      <c r="Q7" s="188">
        <f t="shared" si="1"/>
        <v>1835</v>
      </c>
      <c r="R7" s="59">
        <f t="shared" si="1"/>
        <v>1744</v>
      </c>
      <c r="S7" s="188">
        <f t="shared" si="1"/>
        <v>0</v>
      </c>
      <c r="T7" s="188">
        <f t="shared" si="1"/>
        <v>484</v>
      </c>
      <c r="U7" s="188">
        <f t="shared" si="1"/>
        <v>0</v>
      </c>
      <c r="V7" s="188">
        <f t="shared" si="1"/>
        <v>325</v>
      </c>
      <c r="W7" s="188">
        <f t="shared" si="1"/>
        <v>0</v>
      </c>
      <c r="X7" s="188">
        <f t="shared" si="1"/>
        <v>6119</v>
      </c>
      <c r="Y7" s="188">
        <f t="shared" si="1"/>
        <v>3086</v>
      </c>
      <c r="Z7" s="188">
        <f t="shared" si="1"/>
        <v>311</v>
      </c>
      <c r="AA7" s="188">
        <f t="shared" si="1"/>
        <v>0</v>
      </c>
      <c r="AB7" s="92"/>
    </row>
    <row r="8" s="34" customFormat="1" ht="24" customHeight="1" spans="1:28">
      <c r="A8" s="192"/>
      <c r="B8" s="178"/>
      <c r="C8" s="178" t="s">
        <v>31</v>
      </c>
      <c r="D8" s="192"/>
      <c r="E8" s="191">
        <v>3610</v>
      </c>
      <c r="F8" s="144">
        <v>-0.5</v>
      </c>
      <c r="G8" s="144">
        <f t="shared" ref="G8:G23" si="2">I8+K8+L8+M8+N8+O8+Q8+R8+T8+V8+X8+Y8+Z8</f>
        <v>3609.5</v>
      </c>
      <c r="H8" s="144"/>
      <c r="I8" s="197"/>
      <c r="J8" s="198"/>
      <c r="K8" s="198"/>
      <c r="L8" s="198"/>
      <c r="M8" s="198">
        <v>409.5</v>
      </c>
      <c r="N8" s="198"/>
      <c r="O8" s="198">
        <v>3200</v>
      </c>
      <c r="P8" s="197"/>
      <c r="Q8" s="198"/>
      <c r="R8" s="62"/>
      <c r="S8" s="198"/>
      <c r="T8" s="198"/>
      <c r="U8" s="197"/>
      <c r="V8" s="198"/>
      <c r="W8" s="197"/>
      <c r="X8" s="198"/>
      <c r="Y8" s="198"/>
      <c r="Z8" s="198"/>
      <c r="AA8" s="198"/>
      <c r="AB8" s="207"/>
    </row>
    <row r="9" s="34" customFormat="1" ht="24" customHeight="1" spans="1:28">
      <c r="A9" s="190"/>
      <c r="B9" s="92"/>
      <c r="C9" s="178" t="s">
        <v>32</v>
      </c>
      <c r="D9" s="192"/>
      <c r="E9" s="191">
        <v>200.2</v>
      </c>
      <c r="F9" s="144"/>
      <c r="G9" s="144">
        <f t="shared" si="2"/>
        <v>225.2</v>
      </c>
      <c r="H9" s="144"/>
      <c r="I9" s="197"/>
      <c r="J9" s="197"/>
      <c r="K9" s="197"/>
      <c r="L9" s="197">
        <v>3.2</v>
      </c>
      <c r="M9" s="197"/>
      <c r="N9" s="198"/>
      <c r="O9" s="199"/>
      <c r="P9" s="144"/>
      <c r="Q9" s="199"/>
      <c r="R9" s="204">
        <v>25</v>
      </c>
      <c r="S9" s="197"/>
      <c r="T9" s="199">
        <v>30</v>
      </c>
      <c r="U9" s="144"/>
      <c r="V9" s="199">
        <v>21</v>
      </c>
      <c r="W9" s="144"/>
      <c r="X9" s="199"/>
      <c r="Y9" s="197">
        <v>139</v>
      </c>
      <c r="Z9" s="197">
        <v>7</v>
      </c>
      <c r="AA9" s="197"/>
      <c r="AB9" s="208"/>
    </row>
    <row r="10" s="34" customFormat="1" ht="24" customHeight="1" spans="1:28">
      <c r="A10" s="190"/>
      <c r="B10" s="92"/>
      <c r="C10" s="178" t="s">
        <v>33</v>
      </c>
      <c r="D10" s="192"/>
      <c r="E10" s="191">
        <v>869.6</v>
      </c>
      <c r="F10" s="144">
        <v>28</v>
      </c>
      <c r="G10" s="144">
        <f t="shared" si="2"/>
        <v>935.6</v>
      </c>
      <c r="H10" s="144"/>
      <c r="I10" s="197"/>
      <c r="J10" s="197"/>
      <c r="K10" s="197"/>
      <c r="L10" s="197">
        <v>5.6</v>
      </c>
      <c r="M10" s="197"/>
      <c r="N10" s="198"/>
      <c r="O10" s="199"/>
      <c r="P10" s="144"/>
      <c r="Q10" s="199"/>
      <c r="R10" s="204">
        <v>38</v>
      </c>
      <c r="S10" s="197"/>
      <c r="T10" s="199">
        <v>31</v>
      </c>
      <c r="U10" s="144"/>
      <c r="V10" s="199">
        <v>22</v>
      </c>
      <c r="W10" s="144"/>
      <c r="X10" s="199">
        <v>539</v>
      </c>
      <c r="Y10" s="197">
        <v>290</v>
      </c>
      <c r="Z10" s="197">
        <v>10</v>
      </c>
      <c r="AA10" s="197"/>
      <c r="AB10" s="203"/>
    </row>
    <row r="11" s="34" customFormat="1" ht="24" customHeight="1" spans="1:28">
      <c r="A11" s="190"/>
      <c r="B11" s="92"/>
      <c r="C11" s="178" t="s">
        <v>34</v>
      </c>
      <c r="D11" s="192"/>
      <c r="E11" s="191">
        <v>112.4</v>
      </c>
      <c r="F11" s="144"/>
      <c r="G11" s="144">
        <f t="shared" si="2"/>
        <v>125.4</v>
      </c>
      <c r="H11" s="144"/>
      <c r="I11" s="197"/>
      <c r="J11" s="197"/>
      <c r="K11" s="197"/>
      <c r="L11" s="197">
        <v>2.4</v>
      </c>
      <c r="M11" s="197"/>
      <c r="N11" s="198"/>
      <c r="O11" s="199"/>
      <c r="P11" s="144"/>
      <c r="Q11" s="199"/>
      <c r="R11" s="204">
        <v>13</v>
      </c>
      <c r="S11" s="197"/>
      <c r="T11" s="199">
        <v>30</v>
      </c>
      <c r="U11" s="144"/>
      <c r="V11" s="199">
        <v>21</v>
      </c>
      <c r="W11" s="144"/>
      <c r="X11" s="199"/>
      <c r="Y11" s="197">
        <v>52</v>
      </c>
      <c r="Z11" s="197">
        <v>7</v>
      </c>
      <c r="AA11" s="197"/>
      <c r="AB11" s="203"/>
    </row>
    <row r="12" s="39" customFormat="1" ht="24" customHeight="1" spans="1:28">
      <c r="A12" s="190"/>
      <c r="B12" s="92"/>
      <c r="C12" s="178" t="s">
        <v>35</v>
      </c>
      <c r="D12" s="192"/>
      <c r="E12" s="191">
        <v>236</v>
      </c>
      <c r="F12" s="144">
        <v>-4</v>
      </c>
      <c r="G12" s="144">
        <f t="shared" si="2"/>
        <v>292</v>
      </c>
      <c r="H12" s="144"/>
      <c r="I12" s="197"/>
      <c r="J12" s="197"/>
      <c r="K12" s="197"/>
      <c r="L12" s="197">
        <v>12</v>
      </c>
      <c r="M12" s="197"/>
      <c r="N12" s="198"/>
      <c r="O12" s="199"/>
      <c r="P12" s="144"/>
      <c r="Q12" s="199"/>
      <c r="R12" s="204">
        <v>110</v>
      </c>
      <c r="S12" s="197"/>
      <c r="T12" s="199">
        <v>28</v>
      </c>
      <c r="U12" s="144"/>
      <c r="V12" s="199">
        <v>19</v>
      </c>
      <c r="W12" s="144"/>
      <c r="X12" s="199"/>
      <c r="Y12" s="197">
        <v>114</v>
      </c>
      <c r="Z12" s="197">
        <v>9</v>
      </c>
      <c r="AA12" s="197"/>
      <c r="AB12" s="203"/>
    </row>
    <row r="13" s="34" customFormat="1" ht="24" customHeight="1" spans="1:28">
      <c r="A13" s="190"/>
      <c r="B13" s="92"/>
      <c r="C13" s="178" t="s">
        <v>36</v>
      </c>
      <c r="D13" s="192" t="s">
        <v>37</v>
      </c>
      <c r="E13" s="191">
        <v>2757</v>
      </c>
      <c r="F13" s="144"/>
      <c r="G13" s="144">
        <f t="shared" si="2"/>
        <v>2710</v>
      </c>
      <c r="H13" s="144"/>
      <c r="I13" s="197">
        <v>1917</v>
      </c>
      <c r="J13" s="197"/>
      <c r="K13" s="197"/>
      <c r="L13" s="197">
        <v>44</v>
      </c>
      <c r="M13" s="197"/>
      <c r="N13" s="198">
        <v>500</v>
      </c>
      <c r="O13" s="199"/>
      <c r="P13" s="144"/>
      <c r="Q13" s="199"/>
      <c r="R13" s="204">
        <v>112</v>
      </c>
      <c r="S13" s="197"/>
      <c r="T13" s="199">
        <v>35</v>
      </c>
      <c r="U13" s="144"/>
      <c r="V13" s="199">
        <v>31</v>
      </c>
      <c r="W13" s="144"/>
      <c r="X13" s="199"/>
      <c r="Y13" s="197">
        <v>38</v>
      </c>
      <c r="Z13" s="197">
        <v>33</v>
      </c>
      <c r="AA13" s="197"/>
      <c r="AB13" s="203"/>
    </row>
    <row r="14" s="34" customFormat="1" ht="24" customHeight="1" spans="1:28">
      <c r="A14" s="190"/>
      <c r="B14" s="92"/>
      <c r="C14" s="178" t="s">
        <v>38</v>
      </c>
      <c r="D14" s="192"/>
      <c r="E14" s="191">
        <v>1570</v>
      </c>
      <c r="F14" s="144">
        <v>119</v>
      </c>
      <c r="G14" s="144">
        <f t="shared" si="2"/>
        <v>1720</v>
      </c>
      <c r="H14" s="144"/>
      <c r="I14" s="197">
        <v>1308</v>
      </c>
      <c r="J14" s="197"/>
      <c r="K14" s="197"/>
      <c r="L14" s="197">
        <v>24</v>
      </c>
      <c r="M14" s="197"/>
      <c r="N14" s="198"/>
      <c r="O14" s="199"/>
      <c r="P14" s="144"/>
      <c r="Q14" s="199"/>
      <c r="R14" s="204">
        <v>96</v>
      </c>
      <c r="S14" s="197"/>
      <c r="T14" s="199">
        <v>31</v>
      </c>
      <c r="U14" s="144"/>
      <c r="V14" s="199">
        <v>22</v>
      </c>
      <c r="W14" s="144"/>
      <c r="X14" s="199"/>
      <c r="Y14" s="197">
        <v>218</v>
      </c>
      <c r="Z14" s="197">
        <v>21</v>
      </c>
      <c r="AA14" s="197"/>
      <c r="AB14" s="203"/>
    </row>
    <row r="15" s="39" customFormat="1" ht="24" customHeight="1" spans="1:28">
      <c r="A15" s="190"/>
      <c r="B15" s="92"/>
      <c r="C15" s="178" t="s">
        <v>39</v>
      </c>
      <c r="D15" s="192"/>
      <c r="E15" s="191">
        <v>138</v>
      </c>
      <c r="F15" s="144"/>
      <c r="G15" s="144">
        <f t="shared" si="2"/>
        <v>164</v>
      </c>
      <c r="H15" s="144"/>
      <c r="I15" s="197"/>
      <c r="J15" s="197"/>
      <c r="K15" s="197"/>
      <c r="L15" s="197">
        <v>4</v>
      </c>
      <c r="M15" s="197"/>
      <c r="N15" s="198"/>
      <c r="O15" s="199"/>
      <c r="P15" s="144"/>
      <c r="Q15" s="199"/>
      <c r="R15" s="204">
        <v>26</v>
      </c>
      <c r="S15" s="197"/>
      <c r="T15" s="199">
        <v>30</v>
      </c>
      <c r="U15" s="144"/>
      <c r="V15" s="199">
        <v>21</v>
      </c>
      <c r="W15" s="144"/>
      <c r="X15" s="199"/>
      <c r="Y15" s="197">
        <v>77</v>
      </c>
      <c r="Z15" s="197">
        <v>6</v>
      </c>
      <c r="AA15" s="197"/>
      <c r="AB15" s="203"/>
    </row>
    <row r="16" s="34" customFormat="1" ht="24" customHeight="1" spans="1:28">
      <c r="A16" s="190"/>
      <c r="B16" s="92"/>
      <c r="C16" s="178" t="s">
        <v>40</v>
      </c>
      <c r="D16" s="192"/>
      <c r="E16" s="191">
        <v>2493</v>
      </c>
      <c r="F16" s="144"/>
      <c r="G16" s="144">
        <f t="shared" si="2"/>
        <v>2544</v>
      </c>
      <c r="H16" s="144"/>
      <c r="I16" s="197">
        <v>2262</v>
      </c>
      <c r="J16" s="197"/>
      <c r="K16" s="197"/>
      <c r="L16" s="197">
        <v>16</v>
      </c>
      <c r="M16" s="197"/>
      <c r="N16" s="198"/>
      <c r="O16" s="199"/>
      <c r="P16" s="144"/>
      <c r="Q16" s="199"/>
      <c r="R16" s="204">
        <v>97</v>
      </c>
      <c r="S16" s="197"/>
      <c r="T16" s="199">
        <v>38</v>
      </c>
      <c r="U16" s="144"/>
      <c r="V16" s="199">
        <v>21</v>
      </c>
      <c r="W16" s="144"/>
      <c r="X16" s="199"/>
      <c r="Y16" s="197">
        <v>92</v>
      </c>
      <c r="Z16" s="197">
        <v>18</v>
      </c>
      <c r="AA16" s="197"/>
      <c r="AB16" s="203"/>
    </row>
    <row r="17" s="39" customFormat="1" ht="24" customHeight="1" spans="1:28">
      <c r="A17" s="190"/>
      <c r="B17" s="92"/>
      <c r="C17" s="178" t="s">
        <v>41</v>
      </c>
      <c r="D17" s="192"/>
      <c r="E17" s="191">
        <v>10602</v>
      </c>
      <c r="F17" s="144"/>
      <c r="G17" s="144">
        <f t="shared" si="2"/>
        <v>10685</v>
      </c>
      <c r="H17" s="144"/>
      <c r="I17" s="197">
        <v>5747</v>
      </c>
      <c r="J17" s="197"/>
      <c r="K17" s="197"/>
      <c r="L17" s="197">
        <v>24</v>
      </c>
      <c r="M17" s="197"/>
      <c r="N17" s="198"/>
      <c r="O17" s="199"/>
      <c r="P17" s="144"/>
      <c r="Q17" s="199"/>
      <c r="R17" s="204">
        <v>160</v>
      </c>
      <c r="S17" s="197"/>
      <c r="T17" s="199">
        <v>40</v>
      </c>
      <c r="U17" s="144"/>
      <c r="V17" s="199">
        <v>21</v>
      </c>
      <c r="W17" s="144"/>
      <c r="X17" s="199">
        <v>4275</v>
      </c>
      <c r="Y17" s="197">
        <v>386</v>
      </c>
      <c r="Z17" s="197">
        <v>32</v>
      </c>
      <c r="AA17" s="197"/>
      <c r="AB17" s="203"/>
    </row>
    <row r="18" s="34" customFormat="1" ht="24" customHeight="1" spans="1:28">
      <c r="A18" s="190"/>
      <c r="B18" s="92"/>
      <c r="C18" s="178" t="s">
        <v>42</v>
      </c>
      <c r="D18" s="192"/>
      <c r="E18" s="191">
        <v>2391</v>
      </c>
      <c r="F18" s="144"/>
      <c r="G18" s="144">
        <f t="shared" si="2"/>
        <v>2422</v>
      </c>
      <c r="H18" s="144"/>
      <c r="I18" s="197"/>
      <c r="J18" s="197"/>
      <c r="K18" s="197"/>
      <c r="L18" s="197">
        <v>48</v>
      </c>
      <c r="M18" s="197"/>
      <c r="N18" s="198"/>
      <c r="O18" s="199"/>
      <c r="P18" s="144"/>
      <c r="Q18" s="199">
        <v>1835</v>
      </c>
      <c r="R18" s="204">
        <v>84</v>
      </c>
      <c r="S18" s="197"/>
      <c r="T18" s="199">
        <v>30</v>
      </c>
      <c r="U18" s="144"/>
      <c r="V18" s="199">
        <v>21</v>
      </c>
      <c r="W18" s="144"/>
      <c r="X18" s="199"/>
      <c r="Y18" s="197">
        <v>369</v>
      </c>
      <c r="Z18" s="197">
        <v>35</v>
      </c>
      <c r="AA18" s="197"/>
      <c r="AB18" s="203"/>
    </row>
    <row r="19" s="39" customFormat="1" ht="24" customHeight="1" spans="1:28">
      <c r="A19" s="190"/>
      <c r="B19" s="92"/>
      <c r="C19" s="178" t="s">
        <v>43</v>
      </c>
      <c r="D19" s="192" t="s">
        <v>37</v>
      </c>
      <c r="E19" s="191">
        <v>712</v>
      </c>
      <c r="F19" s="144"/>
      <c r="G19" s="144">
        <f t="shared" si="2"/>
        <v>968</v>
      </c>
      <c r="H19" s="144"/>
      <c r="I19" s="197"/>
      <c r="J19" s="197"/>
      <c r="K19" s="197"/>
      <c r="L19" s="197">
        <v>29</v>
      </c>
      <c r="M19" s="197"/>
      <c r="N19" s="198"/>
      <c r="O19" s="199"/>
      <c r="P19" s="144"/>
      <c r="Q19" s="199"/>
      <c r="R19" s="204">
        <v>473</v>
      </c>
      <c r="S19" s="197"/>
      <c r="T19" s="199">
        <v>60</v>
      </c>
      <c r="U19" s="144"/>
      <c r="V19" s="199">
        <v>31</v>
      </c>
      <c r="W19" s="144"/>
      <c r="X19" s="199"/>
      <c r="Y19" s="197">
        <v>337</v>
      </c>
      <c r="Z19" s="197">
        <v>38</v>
      </c>
      <c r="AA19" s="197"/>
      <c r="AB19" s="203"/>
    </row>
    <row r="20" s="34" customFormat="1" ht="24" customHeight="1" spans="1:28">
      <c r="A20" s="190"/>
      <c r="B20" s="92"/>
      <c r="C20" s="178" t="s">
        <v>44</v>
      </c>
      <c r="D20" s="192" t="s">
        <v>37</v>
      </c>
      <c r="E20" s="191">
        <v>3843.4</v>
      </c>
      <c r="F20" s="144">
        <v>482</v>
      </c>
      <c r="G20" s="144">
        <f t="shared" si="2"/>
        <v>4449.4</v>
      </c>
      <c r="H20" s="144"/>
      <c r="I20" s="197"/>
      <c r="J20" s="197"/>
      <c r="K20" s="197"/>
      <c r="L20" s="197">
        <v>22.4</v>
      </c>
      <c r="M20" s="197"/>
      <c r="N20" s="198"/>
      <c r="O20" s="198">
        <v>3680</v>
      </c>
      <c r="P20" s="144"/>
      <c r="Q20" s="199"/>
      <c r="R20" s="204">
        <v>335</v>
      </c>
      <c r="S20" s="197"/>
      <c r="T20" s="199">
        <v>41</v>
      </c>
      <c r="U20" s="144"/>
      <c r="V20" s="199">
        <v>32</v>
      </c>
      <c r="W20" s="144"/>
      <c r="X20" s="199"/>
      <c r="Y20" s="197">
        <v>299</v>
      </c>
      <c r="Z20" s="197">
        <v>40</v>
      </c>
      <c r="AA20" s="197"/>
      <c r="AB20" s="203"/>
    </row>
    <row r="21" s="34" customFormat="1" ht="24" customHeight="1" spans="1:28">
      <c r="A21" s="190"/>
      <c r="B21" s="92"/>
      <c r="C21" s="178" t="s">
        <v>45</v>
      </c>
      <c r="D21" s="192"/>
      <c r="E21" s="191">
        <v>420.4</v>
      </c>
      <c r="F21" s="144"/>
      <c r="G21" s="144">
        <f t="shared" si="2"/>
        <v>317.4</v>
      </c>
      <c r="H21" s="144"/>
      <c r="I21" s="197"/>
      <c r="J21" s="197"/>
      <c r="K21" s="197"/>
      <c r="L21" s="197">
        <v>2.4</v>
      </c>
      <c r="M21" s="197"/>
      <c r="N21" s="198"/>
      <c r="O21" s="199"/>
      <c r="P21" s="144"/>
      <c r="Q21" s="199"/>
      <c r="R21" s="204">
        <v>93</v>
      </c>
      <c r="S21" s="197"/>
      <c r="T21" s="199">
        <v>30</v>
      </c>
      <c r="U21" s="144"/>
      <c r="V21" s="199">
        <v>21</v>
      </c>
      <c r="W21" s="144"/>
      <c r="X21" s="199"/>
      <c r="Y21" s="197">
        <v>131</v>
      </c>
      <c r="Z21" s="197">
        <v>40</v>
      </c>
      <c r="AA21" s="197"/>
      <c r="AB21" s="203"/>
    </row>
    <row r="22" s="34" customFormat="1" ht="24" customHeight="1" spans="1:28">
      <c r="A22" s="190"/>
      <c r="B22" s="92"/>
      <c r="C22" s="178" t="s">
        <v>46</v>
      </c>
      <c r="D22" s="192"/>
      <c r="E22" s="191">
        <v>4280</v>
      </c>
      <c r="F22" s="144"/>
      <c r="G22" s="144">
        <f t="shared" si="2"/>
        <v>4362</v>
      </c>
      <c r="H22" s="144"/>
      <c r="I22" s="197"/>
      <c r="J22" s="197"/>
      <c r="K22" s="197">
        <v>2900</v>
      </c>
      <c r="L22" s="197">
        <v>24</v>
      </c>
      <c r="M22" s="197"/>
      <c r="N22" s="198"/>
      <c r="O22" s="199"/>
      <c r="P22" s="144"/>
      <c r="Q22" s="199"/>
      <c r="R22" s="204">
        <v>82</v>
      </c>
      <c r="S22" s="197"/>
      <c r="T22" s="199">
        <v>30</v>
      </c>
      <c r="U22" s="144"/>
      <c r="V22" s="199">
        <v>21</v>
      </c>
      <c r="W22" s="144"/>
      <c r="X22" s="199">
        <v>855</v>
      </c>
      <c r="Y22" s="197">
        <v>435</v>
      </c>
      <c r="Z22" s="197">
        <v>15</v>
      </c>
      <c r="AA22" s="197"/>
      <c r="AB22" s="203"/>
    </row>
    <row r="23" s="34" customFormat="1" ht="24" customHeight="1" spans="1:28">
      <c r="A23" s="190"/>
      <c r="B23" s="92"/>
      <c r="C23" s="193" t="s">
        <v>47</v>
      </c>
      <c r="D23" s="193"/>
      <c r="E23" s="191">
        <v>563</v>
      </c>
      <c r="F23" s="144"/>
      <c r="G23" s="144">
        <f t="shared" si="2"/>
        <v>563</v>
      </c>
      <c r="H23" s="144"/>
      <c r="I23" s="197"/>
      <c r="J23" s="200"/>
      <c r="K23" s="200"/>
      <c r="L23" s="197">
        <v>4</v>
      </c>
      <c r="M23" s="200"/>
      <c r="N23" s="200"/>
      <c r="O23" s="200"/>
      <c r="P23" s="144"/>
      <c r="Q23" s="200"/>
      <c r="R23" s="204"/>
      <c r="S23" s="200"/>
      <c r="T23" s="200"/>
      <c r="U23" s="144"/>
      <c r="V23" s="200"/>
      <c r="W23" s="144"/>
      <c r="X23" s="199">
        <v>450</v>
      </c>
      <c r="Y23" s="197">
        <v>109</v>
      </c>
      <c r="Z23" s="197"/>
      <c r="AA23" s="200"/>
      <c r="AB23" s="203"/>
    </row>
    <row r="24" s="38" customFormat="1" ht="24" customHeight="1" spans="1:28">
      <c r="A24" s="190">
        <v>2</v>
      </c>
      <c r="B24" s="92" t="s">
        <v>48</v>
      </c>
      <c r="C24" s="92" t="s">
        <v>30</v>
      </c>
      <c r="D24" s="190"/>
      <c r="E24" s="191">
        <v>27329.2</v>
      </c>
      <c r="F24" s="144">
        <v>-222.5</v>
      </c>
      <c r="G24" s="144">
        <f t="shared" ref="G24:U24" si="3">SUM(G25:G35)</f>
        <v>27891.7</v>
      </c>
      <c r="H24" s="144">
        <f t="shared" si="3"/>
        <v>0</v>
      </c>
      <c r="I24" s="188">
        <f t="shared" si="3"/>
        <v>4198</v>
      </c>
      <c r="J24" s="188">
        <f t="shared" si="3"/>
        <v>0</v>
      </c>
      <c r="K24" s="188">
        <f t="shared" si="3"/>
        <v>6000</v>
      </c>
      <c r="L24" s="188">
        <f t="shared" si="3"/>
        <v>159.2</v>
      </c>
      <c r="M24" s="188">
        <f t="shared" si="3"/>
        <v>9.5</v>
      </c>
      <c r="N24" s="188">
        <f t="shared" si="3"/>
        <v>1000</v>
      </c>
      <c r="O24" s="188">
        <f t="shared" si="3"/>
        <v>6240</v>
      </c>
      <c r="P24" s="188">
        <f t="shared" si="3"/>
        <v>0</v>
      </c>
      <c r="Q24" s="188">
        <f t="shared" si="3"/>
        <v>2819</v>
      </c>
      <c r="R24" s="59">
        <f t="shared" si="3"/>
        <v>2689</v>
      </c>
      <c r="S24" s="188">
        <f t="shared" si="3"/>
        <v>0</v>
      </c>
      <c r="T24" s="188">
        <f t="shared" si="3"/>
        <v>1708</v>
      </c>
      <c r="U24" s="188">
        <f t="shared" si="3"/>
        <v>0</v>
      </c>
      <c r="V24" s="188">
        <v>298</v>
      </c>
      <c r="W24" s="188">
        <f t="shared" ref="W24:AA24" si="4">SUM(W25:W35)</f>
        <v>0</v>
      </c>
      <c r="X24" s="188">
        <f t="shared" si="4"/>
        <v>1415</v>
      </c>
      <c r="Y24" s="188">
        <f t="shared" si="4"/>
        <v>978</v>
      </c>
      <c r="Z24" s="188">
        <f t="shared" si="4"/>
        <v>378</v>
      </c>
      <c r="AA24" s="188">
        <f t="shared" si="4"/>
        <v>0</v>
      </c>
      <c r="AB24" s="203"/>
    </row>
    <row r="25" s="34" customFormat="1" ht="24" customHeight="1" spans="1:28">
      <c r="A25" s="192"/>
      <c r="B25" s="178"/>
      <c r="C25" s="178" t="s">
        <v>31</v>
      </c>
      <c r="D25" s="192"/>
      <c r="E25" s="191">
        <v>28.4</v>
      </c>
      <c r="F25" s="144">
        <v>-0.5</v>
      </c>
      <c r="G25" s="144">
        <f t="shared" ref="G25:G36" si="5">I25+K25+L25+M25+N25+O25+Q25+R25+T25+V25+X25+Y25+Z25</f>
        <v>27.9</v>
      </c>
      <c r="H25" s="144"/>
      <c r="I25" s="197"/>
      <c r="J25" s="198"/>
      <c r="K25" s="198"/>
      <c r="L25" s="197">
        <v>18.4</v>
      </c>
      <c r="M25" s="198">
        <v>9.5</v>
      </c>
      <c r="N25" s="198"/>
      <c r="O25" s="198"/>
      <c r="P25" s="197"/>
      <c r="Q25" s="198"/>
      <c r="R25" s="62"/>
      <c r="S25" s="198"/>
      <c r="T25" s="198"/>
      <c r="U25" s="197"/>
      <c r="V25" s="198"/>
      <c r="W25" s="197"/>
      <c r="X25" s="198"/>
      <c r="Y25" s="198"/>
      <c r="Z25" s="198"/>
      <c r="AA25" s="198"/>
      <c r="AB25" s="178"/>
    </row>
    <row r="26" s="34" customFormat="1" ht="24" customHeight="1" spans="1:28">
      <c r="A26" s="190"/>
      <c r="B26" s="92"/>
      <c r="C26" s="178" t="s">
        <v>49</v>
      </c>
      <c r="D26" s="192" t="s">
        <v>37</v>
      </c>
      <c r="E26" s="191">
        <v>722</v>
      </c>
      <c r="F26" s="144"/>
      <c r="G26" s="144">
        <f t="shared" si="5"/>
        <v>869</v>
      </c>
      <c r="H26" s="144"/>
      <c r="I26" s="197"/>
      <c r="J26" s="197"/>
      <c r="K26" s="197"/>
      <c r="L26" s="197">
        <v>14</v>
      </c>
      <c r="M26" s="197"/>
      <c r="N26" s="198"/>
      <c r="O26" s="199"/>
      <c r="P26" s="144"/>
      <c r="Q26" s="199"/>
      <c r="R26" s="204">
        <v>332</v>
      </c>
      <c r="S26" s="197"/>
      <c r="T26" s="199">
        <v>35</v>
      </c>
      <c r="U26" s="144"/>
      <c r="V26" s="199">
        <v>31</v>
      </c>
      <c r="W26" s="144"/>
      <c r="X26" s="199">
        <v>171</v>
      </c>
      <c r="Y26" s="198">
        <v>201</v>
      </c>
      <c r="Z26" s="197">
        <v>85</v>
      </c>
      <c r="AA26" s="197"/>
      <c r="AB26" s="208"/>
    </row>
    <row r="27" s="34" customFormat="1" ht="24" customHeight="1" spans="1:28">
      <c r="A27" s="190"/>
      <c r="B27" s="92"/>
      <c r="C27" s="178" t="s">
        <v>50</v>
      </c>
      <c r="D27" s="192" t="s">
        <v>37</v>
      </c>
      <c r="E27" s="191">
        <v>2257</v>
      </c>
      <c r="F27" s="144"/>
      <c r="G27" s="144">
        <f t="shared" si="5"/>
        <v>2290</v>
      </c>
      <c r="H27" s="144"/>
      <c r="I27" s="197"/>
      <c r="J27" s="197"/>
      <c r="K27" s="197"/>
      <c r="L27" s="197">
        <v>14</v>
      </c>
      <c r="M27" s="197"/>
      <c r="N27" s="198">
        <v>500</v>
      </c>
      <c r="O27" s="199"/>
      <c r="P27" s="144"/>
      <c r="Q27" s="199"/>
      <c r="R27" s="204">
        <v>268</v>
      </c>
      <c r="S27" s="197"/>
      <c r="T27" s="199">
        <v>485</v>
      </c>
      <c r="U27" s="197"/>
      <c r="V27" s="199">
        <v>31</v>
      </c>
      <c r="W27" s="197"/>
      <c r="X27" s="199">
        <v>793</v>
      </c>
      <c r="Y27" s="198">
        <v>141</v>
      </c>
      <c r="Z27" s="197">
        <v>58</v>
      </c>
      <c r="AA27" s="197"/>
      <c r="AB27" s="207"/>
    </row>
    <row r="28" s="39" customFormat="1" ht="24" customHeight="1" spans="1:28">
      <c r="A28" s="190"/>
      <c r="B28" s="92"/>
      <c r="C28" s="178" t="s">
        <v>51</v>
      </c>
      <c r="D28" s="192" t="s">
        <v>37</v>
      </c>
      <c r="E28" s="191">
        <v>504.4</v>
      </c>
      <c r="F28" s="144"/>
      <c r="G28" s="144">
        <f t="shared" si="5"/>
        <v>590.4</v>
      </c>
      <c r="H28" s="144"/>
      <c r="I28" s="197"/>
      <c r="J28" s="197"/>
      <c r="K28" s="197"/>
      <c r="L28" s="197">
        <v>12.4</v>
      </c>
      <c r="M28" s="197"/>
      <c r="N28" s="198"/>
      <c r="O28" s="199"/>
      <c r="P28" s="144"/>
      <c r="Q28" s="199"/>
      <c r="R28" s="204">
        <v>392</v>
      </c>
      <c r="S28" s="197"/>
      <c r="T28" s="199">
        <v>35</v>
      </c>
      <c r="U28" s="144"/>
      <c r="V28" s="199">
        <v>31</v>
      </c>
      <c r="W28" s="144"/>
      <c r="X28" s="199"/>
      <c r="Y28" s="198">
        <v>94</v>
      </c>
      <c r="Z28" s="197">
        <v>26</v>
      </c>
      <c r="AA28" s="197"/>
      <c r="AB28" s="203"/>
    </row>
    <row r="29" s="34" customFormat="1" ht="24" customHeight="1" spans="1:28">
      <c r="A29" s="190"/>
      <c r="B29" s="92"/>
      <c r="C29" s="178" t="s">
        <v>52</v>
      </c>
      <c r="D29" s="192" t="s">
        <v>37</v>
      </c>
      <c r="E29" s="191">
        <v>527</v>
      </c>
      <c r="F29" s="144">
        <v>-4</v>
      </c>
      <c r="G29" s="144">
        <f t="shared" si="5"/>
        <v>680</v>
      </c>
      <c r="H29" s="144"/>
      <c r="I29" s="197"/>
      <c r="J29" s="197"/>
      <c r="K29" s="197"/>
      <c r="L29" s="197">
        <v>22</v>
      </c>
      <c r="M29" s="197"/>
      <c r="N29" s="198"/>
      <c r="O29" s="199"/>
      <c r="P29" s="144"/>
      <c r="Q29" s="199"/>
      <c r="R29" s="204">
        <v>427</v>
      </c>
      <c r="S29" s="197"/>
      <c r="T29" s="199">
        <v>33</v>
      </c>
      <c r="U29" s="144"/>
      <c r="V29" s="199">
        <v>29</v>
      </c>
      <c r="W29" s="144"/>
      <c r="X29" s="199"/>
      <c r="Y29" s="198">
        <v>133</v>
      </c>
      <c r="Z29" s="197">
        <v>36</v>
      </c>
      <c r="AA29" s="197"/>
      <c r="AB29" s="203"/>
    </row>
    <row r="30" s="34" customFormat="1" ht="24" customHeight="1" spans="1:28">
      <c r="A30" s="190"/>
      <c r="B30" s="92"/>
      <c r="C30" s="178" t="s">
        <v>53</v>
      </c>
      <c r="D30" s="192" t="s">
        <v>37</v>
      </c>
      <c r="E30" s="191">
        <v>10711.4</v>
      </c>
      <c r="F30" s="144">
        <v>-224</v>
      </c>
      <c r="G30" s="144">
        <f t="shared" si="5"/>
        <v>10698.4</v>
      </c>
      <c r="H30" s="144"/>
      <c r="I30" s="197">
        <v>1144</v>
      </c>
      <c r="J30" s="197"/>
      <c r="K30" s="197">
        <v>6000</v>
      </c>
      <c r="L30" s="197">
        <v>12.4</v>
      </c>
      <c r="M30" s="197"/>
      <c r="N30" s="198"/>
      <c r="O30" s="198">
        <v>3040</v>
      </c>
      <c r="P30" s="144"/>
      <c r="Q30" s="199"/>
      <c r="R30" s="204">
        <v>356</v>
      </c>
      <c r="S30" s="197"/>
      <c r="T30" s="199">
        <v>33</v>
      </c>
      <c r="U30" s="144"/>
      <c r="V30" s="199">
        <v>29</v>
      </c>
      <c r="W30" s="144"/>
      <c r="X30" s="199"/>
      <c r="Y30" s="198">
        <v>62</v>
      </c>
      <c r="Z30" s="197">
        <v>22</v>
      </c>
      <c r="AA30" s="197"/>
      <c r="AB30" s="203"/>
    </row>
    <row r="31" s="39" customFormat="1" ht="24" customHeight="1" spans="1:28">
      <c r="A31" s="190"/>
      <c r="B31" s="92"/>
      <c r="C31" s="178" t="s">
        <v>54</v>
      </c>
      <c r="D31" s="192" t="s">
        <v>37</v>
      </c>
      <c r="E31" s="191">
        <v>5818.4</v>
      </c>
      <c r="F31" s="144"/>
      <c r="G31" s="144">
        <f t="shared" si="5"/>
        <v>5919.4</v>
      </c>
      <c r="H31" s="144"/>
      <c r="I31" s="197">
        <v>1769</v>
      </c>
      <c r="J31" s="197"/>
      <c r="K31" s="197"/>
      <c r="L31" s="197">
        <v>12.4</v>
      </c>
      <c r="M31" s="197"/>
      <c r="N31" s="198"/>
      <c r="O31" s="198">
        <v>3200</v>
      </c>
      <c r="P31" s="144"/>
      <c r="Q31" s="199"/>
      <c r="R31" s="204">
        <v>244</v>
      </c>
      <c r="S31" s="197"/>
      <c r="T31" s="199">
        <v>500</v>
      </c>
      <c r="U31" s="197"/>
      <c r="V31" s="199">
        <v>31</v>
      </c>
      <c r="W31" s="197"/>
      <c r="X31" s="199"/>
      <c r="Y31" s="198">
        <v>119</v>
      </c>
      <c r="Z31" s="197">
        <v>44</v>
      </c>
      <c r="AA31" s="197"/>
      <c r="AB31" s="207"/>
    </row>
    <row r="32" s="39" customFormat="1" ht="24" customHeight="1" spans="1:28">
      <c r="A32" s="190"/>
      <c r="B32" s="92"/>
      <c r="C32" s="178" t="s">
        <v>55</v>
      </c>
      <c r="D32" s="192" t="s">
        <v>37</v>
      </c>
      <c r="E32" s="191">
        <v>339.4</v>
      </c>
      <c r="F32" s="144"/>
      <c r="G32" s="144">
        <f t="shared" si="5"/>
        <v>378.4</v>
      </c>
      <c r="H32" s="144"/>
      <c r="I32" s="197"/>
      <c r="J32" s="197"/>
      <c r="K32" s="197"/>
      <c r="L32" s="197">
        <v>12.4</v>
      </c>
      <c r="M32" s="197"/>
      <c r="N32" s="198"/>
      <c r="O32" s="199"/>
      <c r="P32" s="144"/>
      <c r="Q32" s="199"/>
      <c r="R32" s="204">
        <v>219</v>
      </c>
      <c r="S32" s="197"/>
      <c r="T32" s="199">
        <v>35</v>
      </c>
      <c r="U32" s="144"/>
      <c r="V32" s="199">
        <v>31</v>
      </c>
      <c r="W32" s="144"/>
      <c r="X32" s="199"/>
      <c r="Y32" s="198">
        <v>49</v>
      </c>
      <c r="Z32" s="197">
        <v>32</v>
      </c>
      <c r="AA32" s="197"/>
      <c r="AB32" s="203"/>
    </row>
    <row r="33" s="34" customFormat="1" ht="24" customHeight="1" spans="1:28">
      <c r="A33" s="190"/>
      <c r="B33" s="92"/>
      <c r="C33" s="178" t="s">
        <v>56</v>
      </c>
      <c r="D33" s="192" t="s">
        <v>37</v>
      </c>
      <c r="E33" s="191">
        <v>3242.4</v>
      </c>
      <c r="F33" s="144">
        <v>6</v>
      </c>
      <c r="G33" s="144">
        <f t="shared" si="5"/>
        <v>3328.4</v>
      </c>
      <c r="H33" s="144"/>
      <c r="I33" s="197"/>
      <c r="J33" s="197"/>
      <c r="K33" s="197"/>
      <c r="L33" s="197">
        <v>18.4</v>
      </c>
      <c r="M33" s="197"/>
      <c r="N33" s="198"/>
      <c r="O33" s="199"/>
      <c r="P33" s="144"/>
      <c r="Q33" s="199">
        <v>2819</v>
      </c>
      <c r="R33" s="204">
        <v>319</v>
      </c>
      <c r="S33" s="197"/>
      <c r="T33" s="199">
        <v>37</v>
      </c>
      <c r="U33" s="144"/>
      <c r="V33" s="199">
        <v>33</v>
      </c>
      <c r="W33" s="144"/>
      <c r="X33" s="199"/>
      <c r="Y33" s="198">
        <v>63</v>
      </c>
      <c r="Z33" s="197">
        <v>39</v>
      </c>
      <c r="AA33" s="197"/>
      <c r="AB33" s="203"/>
    </row>
    <row r="34" s="39" customFormat="1" ht="24" customHeight="1" spans="1:28">
      <c r="A34" s="190"/>
      <c r="B34" s="92"/>
      <c r="C34" s="178" t="s">
        <v>57</v>
      </c>
      <c r="D34" s="192" t="s">
        <v>37</v>
      </c>
      <c r="E34" s="191">
        <v>742.4</v>
      </c>
      <c r="F34" s="144"/>
      <c r="G34" s="144">
        <f t="shared" si="5"/>
        <v>737.4</v>
      </c>
      <c r="H34" s="144"/>
      <c r="I34" s="197"/>
      <c r="J34" s="197"/>
      <c r="K34" s="197"/>
      <c r="L34" s="197">
        <v>12.4</v>
      </c>
      <c r="M34" s="197"/>
      <c r="N34" s="198">
        <v>500</v>
      </c>
      <c r="O34" s="199"/>
      <c r="P34" s="144"/>
      <c r="Q34" s="199"/>
      <c r="R34" s="204">
        <v>93</v>
      </c>
      <c r="S34" s="197"/>
      <c r="T34" s="199">
        <v>35</v>
      </c>
      <c r="U34" s="144"/>
      <c r="V34" s="199">
        <v>31</v>
      </c>
      <c r="W34" s="144"/>
      <c r="X34" s="199"/>
      <c r="Y34" s="198">
        <v>47</v>
      </c>
      <c r="Z34" s="197">
        <v>19</v>
      </c>
      <c r="AA34" s="197"/>
      <c r="AB34" s="203"/>
    </row>
    <row r="35" s="34" customFormat="1" ht="24" customHeight="1" spans="1:28">
      <c r="A35" s="190"/>
      <c r="B35" s="92"/>
      <c r="C35" s="178" t="s">
        <v>58</v>
      </c>
      <c r="D35" s="192"/>
      <c r="E35" s="191">
        <v>2436.4</v>
      </c>
      <c r="F35" s="144"/>
      <c r="G35" s="144">
        <f t="shared" si="5"/>
        <v>2372.4</v>
      </c>
      <c r="H35" s="144"/>
      <c r="I35" s="197">
        <v>1285</v>
      </c>
      <c r="J35" s="197"/>
      <c r="K35" s="197"/>
      <c r="L35" s="197">
        <v>10.4</v>
      </c>
      <c r="M35" s="197"/>
      <c r="N35" s="198"/>
      <c r="O35" s="199"/>
      <c r="P35" s="144"/>
      <c r="Q35" s="199"/>
      <c r="R35" s="204">
        <v>39</v>
      </c>
      <c r="S35" s="197"/>
      <c r="T35" s="199">
        <v>480</v>
      </c>
      <c r="U35" s="197"/>
      <c r="V35" s="199">
        <v>21</v>
      </c>
      <c r="W35" s="197"/>
      <c r="X35" s="199">
        <v>451</v>
      </c>
      <c r="Y35" s="198">
        <v>69</v>
      </c>
      <c r="Z35" s="197">
        <v>17</v>
      </c>
      <c r="AA35" s="197"/>
      <c r="AB35" s="207"/>
    </row>
    <row r="36" s="38" customFormat="1" ht="30" customHeight="1" spans="1:28">
      <c r="A36" s="190">
        <v>3</v>
      </c>
      <c r="B36" s="92" t="s">
        <v>59</v>
      </c>
      <c r="C36" s="92" t="s">
        <v>59</v>
      </c>
      <c r="D36" s="190" t="s">
        <v>37</v>
      </c>
      <c r="E36" s="191">
        <v>4852.4</v>
      </c>
      <c r="F36" s="144"/>
      <c r="G36" s="144">
        <f t="shared" si="5"/>
        <v>5552.4</v>
      </c>
      <c r="H36" s="144"/>
      <c r="I36" s="144">
        <v>4265</v>
      </c>
      <c r="J36" s="144"/>
      <c r="K36" s="144"/>
      <c r="L36" s="197">
        <v>12.4</v>
      </c>
      <c r="M36" s="144"/>
      <c r="N36" s="188"/>
      <c r="O36" s="201"/>
      <c r="P36" s="144"/>
      <c r="Q36" s="201"/>
      <c r="R36" s="205">
        <v>1054</v>
      </c>
      <c r="S36" s="144"/>
      <c r="T36" s="201">
        <v>50</v>
      </c>
      <c r="U36" s="144"/>
      <c r="V36" s="201">
        <v>31</v>
      </c>
      <c r="W36" s="144"/>
      <c r="X36" s="201"/>
      <c r="Y36" s="188">
        <v>105</v>
      </c>
      <c r="Z36" s="144">
        <v>35</v>
      </c>
      <c r="AA36" s="144"/>
      <c r="AB36" s="203"/>
    </row>
    <row r="37" s="38" customFormat="1" ht="30" customHeight="1" spans="1:28">
      <c r="A37" s="190">
        <v>4</v>
      </c>
      <c r="B37" s="92" t="s">
        <v>60</v>
      </c>
      <c r="C37" s="92" t="s">
        <v>30</v>
      </c>
      <c r="D37" s="190"/>
      <c r="E37" s="191">
        <v>28453.4</v>
      </c>
      <c r="F37" s="144">
        <v>-89</v>
      </c>
      <c r="G37" s="144">
        <f t="shared" ref="G37:U37" si="6">SUM(G38:G46)</f>
        <v>27616.4</v>
      </c>
      <c r="H37" s="144">
        <f t="shared" si="6"/>
        <v>0</v>
      </c>
      <c r="I37" s="188">
        <f t="shared" si="6"/>
        <v>12822</v>
      </c>
      <c r="J37" s="188">
        <f t="shared" si="6"/>
        <v>0</v>
      </c>
      <c r="K37" s="188">
        <f t="shared" si="6"/>
        <v>6000</v>
      </c>
      <c r="L37" s="188">
        <f t="shared" si="6"/>
        <v>142.4</v>
      </c>
      <c r="M37" s="188">
        <f t="shared" si="6"/>
        <v>11</v>
      </c>
      <c r="N37" s="188">
        <f t="shared" si="6"/>
        <v>1559</v>
      </c>
      <c r="O37" s="188">
        <f t="shared" si="6"/>
        <v>0</v>
      </c>
      <c r="P37" s="188">
        <f t="shared" si="6"/>
        <v>0</v>
      </c>
      <c r="Q37" s="188">
        <f t="shared" si="6"/>
        <v>0</v>
      </c>
      <c r="R37" s="59">
        <f t="shared" si="6"/>
        <v>2100</v>
      </c>
      <c r="S37" s="188">
        <f t="shared" si="6"/>
        <v>0</v>
      </c>
      <c r="T37" s="188">
        <f t="shared" si="6"/>
        <v>271</v>
      </c>
      <c r="U37" s="188">
        <f t="shared" si="6"/>
        <v>0</v>
      </c>
      <c r="V37" s="188">
        <v>204</v>
      </c>
      <c r="W37" s="188">
        <f t="shared" ref="W37:AA37" si="7">SUM(W38:W46)</f>
        <v>0</v>
      </c>
      <c r="X37" s="188">
        <f t="shared" si="7"/>
        <v>1813</v>
      </c>
      <c r="Y37" s="188">
        <f t="shared" si="7"/>
        <v>1926</v>
      </c>
      <c r="Z37" s="188">
        <f t="shared" si="7"/>
        <v>768</v>
      </c>
      <c r="AA37" s="188">
        <f t="shared" si="7"/>
        <v>0</v>
      </c>
      <c r="AB37" s="203"/>
    </row>
    <row r="38" s="34" customFormat="1" ht="30" customHeight="1" spans="1:28">
      <c r="A38" s="192"/>
      <c r="B38" s="178"/>
      <c r="C38" s="178" t="s">
        <v>31</v>
      </c>
      <c r="D38" s="192"/>
      <c r="E38" s="191">
        <v>10</v>
      </c>
      <c r="F38" s="144">
        <v>1</v>
      </c>
      <c r="G38" s="144">
        <f t="shared" ref="G38:G47" si="8">I38+K38+L38+M38+N38+O38+Q38+R38+T38+V38+X38+Y38+Z38</f>
        <v>11</v>
      </c>
      <c r="H38" s="144"/>
      <c r="I38" s="197"/>
      <c r="J38" s="198"/>
      <c r="K38" s="198"/>
      <c r="L38" s="198"/>
      <c r="M38" s="198">
        <v>11</v>
      </c>
      <c r="N38" s="198"/>
      <c r="O38" s="198"/>
      <c r="P38" s="197"/>
      <c r="Q38" s="198"/>
      <c r="R38" s="62"/>
      <c r="S38" s="198"/>
      <c r="T38" s="198"/>
      <c r="U38" s="197"/>
      <c r="V38" s="198"/>
      <c r="W38" s="197"/>
      <c r="X38" s="198"/>
      <c r="Y38" s="198"/>
      <c r="Z38" s="198"/>
      <c r="AA38" s="198"/>
      <c r="AB38" s="178"/>
    </row>
    <row r="39" s="34" customFormat="1" ht="30" customHeight="1" spans="1:28">
      <c r="A39" s="190"/>
      <c r="B39" s="92"/>
      <c r="C39" s="178" t="s">
        <v>61</v>
      </c>
      <c r="D39" s="192"/>
      <c r="E39" s="191">
        <v>2623.4</v>
      </c>
      <c r="F39" s="144"/>
      <c r="G39" s="144">
        <f t="shared" si="8"/>
        <v>2415.4</v>
      </c>
      <c r="H39" s="144"/>
      <c r="I39" s="197">
        <v>1715</v>
      </c>
      <c r="J39" s="197"/>
      <c r="K39" s="197"/>
      <c r="L39" s="197">
        <v>54.4</v>
      </c>
      <c r="M39" s="197"/>
      <c r="N39" s="198"/>
      <c r="O39" s="199"/>
      <c r="P39" s="144"/>
      <c r="Q39" s="199"/>
      <c r="R39" s="204">
        <v>135</v>
      </c>
      <c r="S39" s="197"/>
      <c r="T39" s="199">
        <v>30</v>
      </c>
      <c r="U39" s="144"/>
      <c r="V39" s="199">
        <v>21</v>
      </c>
      <c r="W39" s="144"/>
      <c r="X39" s="199">
        <v>171</v>
      </c>
      <c r="Y39" s="198">
        <v>242</v>
      </c>
      <c r="Z39" s="197">
        <v>47</v>
      </c>
      <c r="AA39" s="197"/>
      <c r="AB39" s="208"/>
    </row>
    <row r="40" s="40" customFormat="1" ht="30" customHeight="1" spans="1:28">
      <c r="A40" s="194"/>
      <c r="B40" s="93"/>
      <c r="C40" s="178" t="s">
        <v>62</v>
      </c>
      <c r="D40" s="195"/>
      <c r="E40" s="191">
        <v>1326</v>
      </c>
      <c r="F40" s="144"/>
      <c r="G40" s="144">
        <f t="shared" si="8"/>
        <v>1323</v>
      </c>
      <c r="H40" s="144"/>
      <c r="I40" s="197"/>
      <c r="J40" s="197"/>
      <c r="K40" s="197"/>
      <c r="L40" s="197"/>
      <c r="M40" s="197"/>
      <c r="N40" s="198">
        <v>500</v>
      </c>
      <c r="O40" s="199"/>
      <c r="P40" s="144"/>
      <c r="Q40" s="199"/>
      <c r="R40" s="204">
        <v>139</v>
      </c>
      <c r="S40" s="197"/>
      <c r="T40" s="199">
        <v>30</v>
      </c>
      <c r="U40" s="144"/>
      <c r="V40" s="199">
        <v>21</v>
      </c>
      <c r="W40" s="144"/>
      <c r="X40" s="199">
        <v>342</v>
      </c>
      <c r="Y40" s="198">
        <v>235</v>
      </c>
      <c r="Z40" s="197">
        <v>56</v>
      </c>
      <c r="AA40" s="197"/>
      <c r="AB40" s="203"/>
    </row>
    <row r="41" s="34" customFormat="1" ht="30" customHeight="1" spans="1:28">
      <c r="A41" s="190"/>
      <c r="B41" s="92"/>
      <c r="C41" s="178" t="s">
        <v>63</v>
      </c>
      <c r="D41" s="192"/>
      <c r="E41" s="191">
        <v>1412.4</v>
      </c>
      <c r="F41" s="144">
        <v>-34</v>
      </c>
      <c r="G41" s="144">
        <f t="shared" si="8"/>
        <v>1277.4</v>
      </c>
      <c r="H41" s="144"/>
      <c r="I41" s="197"/>
      <c r="J41" s="197"/>
      <c r="K41" s="197"/>
      <c r="L41" s="197">
        <v>2.4</v>
      </c>
      <c r="M41" s="197"/>
      <c r="N41" s="198">
        <v>559</v>
      </c>
      <c r="O41" s="199"/>
      <c r="P41" s="144"/>
      <c r="Q41" s="199"/>
      <c r="R41" s="204">
        <v>93</v>
      </c>
      <c r="S41" s="197"/>
      <c r="T41" s="199">
        <v>28</v>
      </c>
      <c r="U41" s="144"/>
      <c r="V41" s="199">
        <v>19</v>
      </c>
      <c r="W41" s="144"/>
      <c r="X41" s="199"/>
      <c r="Y41" s="198">
        <v>538</v>
      </c>
      <c r="Z41" s="197">
        <v>38</v>
      </c>
      <c r="AA41" s="197"/>
      <c r="AB41" s="203"/>
    </row>
    <row r="42" s="34" customFormat="1" ht="30" customHeight="1" spans="1:28">
      <c r="A42" s="190"/>
      <c r="B42" s="92"/>
      <c r="C42" s="178" t="s">
        <v>64</v>
      </c>
      <c r="D42" s="192" t="s">
        <v>37</v>
      </c>
      <c r="E42" s="191">
        <v>869.4</v>
      </c>
      <c r="F42" s="144"/>
      <c r="G42" s="144">
        <f t="shared" si="8"/>
        <v>776.4</v>
      </c>
      <c r="H42" s="144"/>
      <c r="I42" s="197"/>
      <c r="J42" s="197"/>
      <c r="K42" s="197"/>
      <c r="L42" s="197">
        <v>12.4</v>
      </c>
      <c r="M42" s="197"/>
      <c r="N42" s="198"/>
      <c r="O42" s="199"/>
      <c r="P42" s="144"/>
      <c r="Q42" s="199"/>
      <c r="R42" s="204">
        <v>430</v>
      </c>
      <c r="S42" s="197"/>
      <c r="T42" s="199">
        <v>35</v>
      </c>
      <c r="U42" s="144"/>
      <c r="V42" s="199">
        <v>31</v>
      </c>
      <c r="W42" s="144"/>
      <c r="X42" s="199"/>
      <c r="Y42" s="198">
        <v>226</v>
      </c>
      <c r="Z42" s="197">
        <v>42</v>
      </c>
      <c r="AA42" s="197"/>
      <c r="AB42" s="203"/>
    </row>
    <row r="43" s="34" customFormat="1" ht="30" customHeight="1" spans="1:28">
      <c r="A43" s="190"/>
      <c r="B43" s="92"/>
      <c r="C43" s="178" t="s">
        <v>65</v>
      </c>
      <c r="D43" s="192"/>
      <c r="E43" s="191">
        <v>9483.4</v>
      </c>
      <c r="F43" s="144">
        <v>-121</v>
      </c>
      <c r="G43" s="144">
        <f t="shared" si="8"/>
        <v>9202.4</v>
      </c>
      <c r="H43" s="144"/>
      <c r="I43" s="197">
        <v>934</v>
      </c>
      <c r="J43" s="197"/>
      <c r="K43" s="197">
        <v>6000</v>
      </c>
      <c r="L43" s="197">
        <v>10.4</v>
      </c>
      <c r="M43" s="197"/>
      <c r="N43" s="198"/>
      <c r="O43" s="199"/>
      <c r="P43" s="144"/>
      <c r="Q43" s="199"/>
      <c r="R43" s="204">
        <v>156</v>
      </c>
      <c r="S43" s="197"/>
      <c r="T43" s="199">
        <v>28</v>
      </c>
      <c r="U43" s="144"/>
      <c r="V43" s="199">
        <v>19</v>
      </c>
      <c r="W43" s="144"/>
      <c r="X43" s="199">
        <v>1300</v>
      </c>
      <c r="Y43" s="198">
        <v>366</v>
      </c>
      <c r="Z43" s="197">
        <v>389</v>
      </c>
      <c r="AA43" s="197"/>
      <c r="AB43" s="203"/>
    </row>
    <row r="44" s="34" customFormat="1" ht="30" customHeight="1" spans="1:28">
      <c r="A44" s="190"/>
      <c r="B44" s="92"/>
      <c r="C44" s="178" t="s">
        <v>66</v>
      </c>
      <c r="D44" s="192" t="s">
        <v>37</v>
      </c>
      <c r="E44" s="191">
        <v>1626</v>
      </c>
      <c r="F44" s="144">
        <v>-56</v>
      </c>
      <c r="G44" s="144">
        <f t="shared" si="8"/>
        <v>1431</v>
      </c>
      <c r="H44" s="144"/>
      <c r="I44" s="197">
        <v>952</v>
      </c>
      <c r="J44" s="197"/>
      <c r="K44" s="197"/>
      <c r="L44" s="197">
        <v>23</v>
      </c>
      <c r="M44" s="197"/>
      <c r="N44" s="198"/>
      <c r="O44" s="199"/>
      <c r="P44" s="144"/>
      <c r="Q44" s="199"/>
      <c r="R44" s="204">
        <v>210</v>
      </c>
      <c r="S44" s="197"/>
      <c r="T44" s="199">
        <v>33</v>
      </c>
      <c r="U44" s="144"/>
      <c r="V44" s="199">
        <v>29</v>
      </c>
      <c r="W44" s="144"/>
      <c r="X44" s="199"/>
      <c r="Y44" s="198">
        <v>137</v>
      </c>
      <c r="Z44" s="197">
        <v>47</v>
      </c>
      <c r="AA44" s="197"/>
      <c r="AB44" s="203"/>
    </row>
    <row r="45" s="34" customFormat="1" ht="30" customHeight="1" spans="1:28">
      <c r="A45" s="190"/>
      <c r="B45" s="92"/>
      <c r="C45" s="178" t="s">
        <v>67</v>
      </c>
      <c r="D45" s="192" t="s">
        <v>37</v>
      </c>
      <c r="E45" s="191">
        <v>9907.4</v>
      </c>
      <c r="F45" s="144">
        <v>121</v>
      </c>
      <c r="G45" s="144">
        <f t="shared" si="8"/>
        <v>9745.4</v>
      </c>
      <c r="H45" s="144"/>
      <c r="I45" s="197">
        <v>9221</v>
      </c>
      <c r="J45" s="197"/>
      <c r="K45" s="197"/>
      <c r="L45" s="197">
        <v>22.4</v>
      </c>
      <c r="M45" s="197"/>
      <c r="N45" s="198"/>
      <c r="O45" s="199"/>
      <c r="P45" s="144"/>
      <c r="Q45" s="199"/>
      <c r="R45" s="204">
        <v>291</v>
      </c>
      <c r="S45" s="197"/>
      <c r="T45" s="199">
        <v>37</v>
      </c>
      <c r="U45" s="144"/>
      <c r="V45" s="199">
        <v>33</v>
      </c>
      <c r="W45" s="144"/>
      <c r="X45" s="199"/>
      <c r="Y45" s="198">
        <v>94</v>
      </c>
      <c r="Z45" s="197">
        <v>47</v>
      </c>
      <c r="AA45" s="197"/>
      <c r="AB45" s="203"/>
    </row>
    <row r="46" s="34" customFormat="1" ht="30" customHeight="1" spans="1:28">
      <c r="A46" s="190"/>
      <c r="B46" s="92"/>
      <c r="C46" s="178" t="s">
        <v>68</v>
      </c>
      <c r="D46" s="192" t="s">
        <v>37</v>
      </c>
      <c r="E46" s="191">
        <v>1195.4</v>
      </c>
      <c r="F46" s="144"/>
      <c r="G46" s="144">
        <f t="shared" si="8"/>
        <v>1434.4</v>
      </c>
      <c r="H46" s="144"/>
      <c r="I46" s="197"/>
      <c r="J46" s="197"/>
      <c r="K46" s="197"/>
      <c r="L46" s="197">
        <v>17.4</v>
      </c>
      <c r="M46" s="197"/>
      <c r="N46" s="198">
        <v>500</v>
      </c>
      <c r="O46" s="199"/>
      <c r="P46" s="144"/>
      <c r="Q46" s="199"/>
      <c r="R46" s="204">
        <v>646</v>
      </c>
      <c r="S46" s="197"/>
      <c r="T46" s="199">
        <v>50</v>
      </c>
      <c r="U46" s="144"/>
      <c r="V46" s="199">
        <v>31</v>
      </c>
      <c r="W46" s="144"/>
      <c r="X46" s="199"/>
      <c r="Y46" s="198">
        <v>88</v>
      </c>
      <c r="Z46" s="197">
        <v>102</v>
      </c>
      <c r="AA46" s="197"/>
      <c r="AB46" s="203"/>
    </row>
    <row r="47" s="38" customFormat="1" ht="30" customHeight="1" spans="1:28">
      <c r="A47" s="190">
        <v>5</v>
      </c>
      <c r="B47" s="92" t="s">
        <v>69</v>
      </c>
      <c r="C47" s="92" t="s">
        <v>69</v>
      </c>
      <c r="D47" s="190" t="s">
        <v>37</v>
      </c>
      <c r="E47" s="191">
        <v>10756.4</v>
      </c>
      <c r="F47" s="144">
        <v>-489</v>
      </c>
      <c r="G47" s="144">
        <f t="shared" si="8"/>
        <v>10468.4</v>
      </c>
      <c r="H47" s="144"/>
      <c r="I47" s="144">
        <v>2955</v>
      </c>
      <c r="J47" s="144"/>
      <c r="K47" s="144"/>
      <c r="L47" s="144">
        <v>64.4</v>
      </c>
      <c r="M47" s="144"/>
      <c r="N47" s="188"/>
      <c r="O47" s="188">
        <v>3040</v>
      </c>
      <c r="P47" s="144"/>
      <c r="Q47" s="201">
        <v>3171</v>
      </c>
      <c r="R47" s="205">
        <v>852</v>
      </c>
      <c r="S47" s="144"/>
      <c r="T47" s="201">
        <v>33</v>
      </c>
      <c r="U47" s="144"/>
      <c r="V47" s="201">
        <v>29</v>
      </c>
      <c r="W47" s="144"/>
      <c r="X47" s="201"/>
      <c r="Y47" s="188">
        <v>260</v>
      </c>
      <c r="Z47" s="144">
        <v>64</v>
      </c>
      <c r="AA47" s="144"/>
      <c r="AB47" s="203"/>
    </row>
    <row r="48" s="38" customFormat="1" ht="30" customHeight="1" spans="1:28">
      <c r="A48" s="190">
        <v>6</v>
      </c>
      <c r="B48" s="92" t="s">
        <v>70</v>
      </c>
      <c r="C48" s="92" t="s">
        <v>30</v>
      </c>
      <c r="D48" s="190"/>
      <c r="E48" s="191">
        <v>20998.8</v>
      </c>
      <c r="F48" s="144">
        <v>127</v>
      </c>
      <c r="G48" s="144">
        <f t="shared" ref="G48:U48" si="9">SUM(G49:G59)</f>
        <v>20596.8</v>
      </c>
      <c r="H48" s="144">
        <f t="shared" si="9"/>
        <v>0</v>
      </c>
      <c r="I48" s="188">
        <f t="shared" si="9"/>
        <v>7372</v>
      </c>
      <c r="J48" s="188">
        <f t="shared" si="9"/>
        <v>0</v>
      </c>
      <c r="K48" s="188">
        <f t="shared" si="9"/>
        <v>0</v>
      </c>
      <c r="L48" s="188">
        <f t="shared" si="9"/>
        <v>120.8</v>
      </c>
      <c r="M48" s="188">
        <f t="shared" si="9"/>
        <v>10</v>
      </c>
      <c r="N48" s="188">
        <f t="shared" si="9"/>
        <v>800</v>
      </c>
      <c r="O48" s="188">
        <f t="shared" si="9"/>
        <v>0</v>
      </c>
      <c r="P48" s="188">
        <f t="shared" si="9"/>
        <v>0</v>
      </c>
      <c r="Q48" s="188">
        <f t="shared" si="9"/>
        <v>3838</v>
      </c>
      <c r="R48" s="59">
        <f t="shared" si="9"/>
        <v>1218</v>
      </c>
      <c r="S48" s="188">
        <f t="shared" si="9"/>
        <v>0</v>
      </c>
      <c r="T48" s="188">
        <f t="shared" si="9"/>
        <v>827</v>
      </c>
      <c r="U48" s="188">
        <f t="shared" si="9"/>
        <v>0</v>
      </c>
      <c r="V48" s="188">
        <v>286</v>
      </c>
      <c r="W48" s="188">
        <f t="shared" ref="W48:AA48" si="10">SUM(W49:W59)</f>
        <v>0</v>
      </c>
      <c r="X48" s="188">
        <f t="shared" si="10"/>
        <v>2961</v>
      </c>
      <c r="Y48" s="188">
        <f t="shared" si="10"/>
        <v>2768</v>
      </c>
      <c r="Z48" s="188">
        <f t="shared" si="10"/>
        <v>396</v>
      </c>
      <c r="AA48" s="188">
        <f t="shared" si="10"/>
        <v>0</v>
      </c>
      <c r="AB48" s="203"/>
    </row>
    <row r="49" s="34" customFormat="1" ht="30" customHeight="1" spans="1:28">
      <c r="A49" s="192"/>
      <c r="B49" s="178"/>
      <c r="C49" s="178" t="s">
        <v>71</v>
      </c>
      <c r="D49" s="192"/>
      <c r="E49" s="191">
        <v>10</v>
      </c>
      <c r="F49" s="144"/>
      <c r="G49" s="144">
        <f t="shared" ref="G49:G59" si="11">I49+K49+L49+M49+N49+O49+Q49+R49+T49+V49+X49+Y49+Z49</f>
        <v>10</v>
      </c>
      <c r="H49" s="144"/>
      <c r="I49" s="197"/>
      <c r="J49" s="198"/>
      <c r="K49" s="198"/>
      <c r="L49" s="198"/>
      <c r="M49" s="198">
        <v>10</v>
      </c>
      <c r="N49" s="198"/>
      <c r="O49" s="198"/>
      <c r="P49" s="197"/>
      <c r="Q49" s="198"/>
      <c r="R49" s="62"/>
      <c r="S49" s="198"/>
      <c r="T49" s="198"/>
      <c r="U49" s="197"/>
      <c r="V49" s="198"/>
      <c r="W49" s="197"/>
      <c r="X49" s="198"/>
      <c r="Y49" s="198"/>
      <c r="Z49" s="198"/>
      <c r="AA49" s="198"/>
      <c r="AB49" s="207"/>
    </row>
    <row r="50" s="34" customFormat="1" ht="30" customHeight="1" spans="1:28">
      <c r="A50" s="190"/>
      <c r="B50" s="92"/>
      <c r="C50" s="178" t="s">
        <v>72</v>
      </c>
      <c r="D50" s="192"/>
      <c r="E50" s="191">
        <v>6002.4</v>
      </c>
      <c r="F50" s="144">
        <v>-274</v>
      </c>
      <c r="G50" s="144">
        <f t="shared" si="11"/>
        <v>5628.4</v>
      </c>
      <c r="H50" s="144"/>
      <c r="I50" s="197">
        <v>5145</v>
      </c>
      <c r="J50" s="197"/>
      <c r="K50" s="197"/>
      <c r="L50" s="197">
        <v>10.4</v>
      </c>
      <c r="M50" s="197"/>
      <c r="N50" s="198"/>
      <c r="O50" s="199"/>
      <c r="P50" s="144"/>
      <c r="Q50" s="199"/>
      <c r="R50" s="204">
        <v>185</v>
      </c>
      <c r="S50" s="197"/>
      <c r="T50" s="199">
        <v>28</v>
      </c>
      <c r="U50" s="144"/>
      <c r="V50" s="199">
        <v>19</v>
      </c>
      <c r="W50" s="144"/>
      <c r="X50" s="199"/>
      <c r="Y50" s="198">
        <v>216</v>
      </c>
      <c r="Z50" s="197">
        <v>25</v>
      </c>
      <c r="AA50" s="197"/>
      <c r="AB50" s="208"/>
    </row>
    <row r="51" s="39" customFormat="1" ht="30" customHeight="1" spans="1:28">
      <c r="A51" s="190"/>
      <c r="B51" s="92"/>
      <c r="C51" s="178" t="s">
        <v>73</v>
      </c>
      <c r="D51" s="192" t="s">
        <v>37</v>
      </c>
      <c r="E51" s="191">
        <v>522.4</v>
      </c>
      <c r="F51" s="144">
        <v>4</v>
      </c>
      <c r="G51" s="144">
        <f t="shared" si="11"/>
        <v>544.4</v>
      </c>
      <c r="H51" s="144"/>
      <c r="I51" s="197"/>
      <c r="J51" s="197"/>
      <c r="K51" s="197"/>
      <c r="L51" s="197">
        <v>14.4</v>
      </c>
      <c r="M51" s="197"/>
      <c r="N51" s="198"/>
      <c r="O51" s="199"/>
      <c r="P51" s="144"/>
      <c r="Q51" s="199"/>
      <c r="R51" s="204">
        <v>171</v>
      </c>
      <c r="S51" s="197"/>
      <c r="T51" s="199">
        <v>57</v>
      </c>
      <c r="U51" s="144"/>
      <c r="V51" s="199">
        <v>32</v>
      </c>
      <c r="W51" s="144"/>
      <c r="X51" s="199"/>
      <c r="Y51" s="198">
        <v>228</v>
      </c>
      <c r="Z51" s="197">
        <v>42</v>
      </c>
      <c r="AA51" s="197"/>
      <c r="AB51" s="203"/>
    </row>
    <row r="52" s="34" customFormat="1" ht="30" customHeight="1" spans="1:28">
      <c r="A52" s="190"/>
      <c r="B52" s="92"/>
      <c r="C52" s="178" t="s">
        <v>74</v>
      </c>
      <c r="D52" s="192" t="s">
        <v>37</v>
      </c>
      <c r="E52" s="191">
        <v>573.4</v>
      </c>
      <c r="F52" s="144"/>
      <c r="G52" s="144">
        <f t="shared" si="11"/>
        <v>418.4</v>
      </c>
      <c r="H52" s="144"/>
      <c r="I52" s="197"/>
      <c r="J52" s="197"/>
      <c r="K52" s="197"/>
      <c r="L52" s="197">
        <v>12.4</v>
      </c>
      <c r="M52" s="197"/>
      <c r="N52" s="198"/>
      <c r="O52" s="199"/>
      <c r="P52" s="144"/>
      <c r="Q52" s="199"/>
      <c r="R52" s="204">
        <v>81</v>
      </c>
      <c r="S52" s="197"/>
      <c r="T52" s="199">
        <v>35</v>
      </c>
      <c r="U52" s="144"/>
      <c r="V52" s="199">
        <v>31</v>
      </c>
      <c r="W52" s="144"/>
      <c r="X52" s="199"/>
      <c r="Y52" s="198">
        <v>196</v>
      </c>
      <c r="Z52" s="197">
        <v>63</v>
      </c>
      <c r="AA52" s="197"/>
      <c r="AB52" s="203"/>
    </row>
    <row r="53" s="34" customFormat="1" ht="30" customHeight="1" spans="1:28">
      <c r="A53" s="190"/>
      <c r="B53" s="92"/>
      <c r="C53" s="178" t="s">
        <v>75</v>
      </c>
      <c r="D53" s="192" t="s">
        <v>37</v>
      </c>
      <c r="E53" s="191">
        <v>464.4</v>
      </c>
      <c r="F53" s="144">
        <v>2</v>
      </c>
      <c r="G53" s="144">
        <f t="shared" si="11"/>
        <v>425.4</v>
      </c>
      <c r="H53" s="144"/>
      <c r="I53" s="197"/>
      <c r="J53" s="197"/>
      <c r="K53" s="197"/>
      <c r="L53" s="197">
        <v>12.4</v>
      </c>
      <c r="M53" s="197"/>
      <c r="N53" s="198"/>
      <c r="O53" s="199"/>
      <c r="P53" s="144"/>
      <c r="Q53" s="199"/>
      <c r="R53" s="204">
        <v>40</v>
      </c>
      <c r="S53" s="197"/>
      <c r="T53" s="199">
        <v>36</v>
      </c>
      <c r="U53" s="144"/>
      <c r="V53" s="199">
        <v>32</v>
      </c>
      <c r="W53" s="144"/>
      <c r="X53" s="199"/>
      <c r="Y53" s="198">
        <v>262</v>
      </c>
      <c r="Z53" s="197">
        <v>43</v>
      </c>
      <c r="AA53" s="197"/>
      <c r="AB53" s="203"/>
    </row>
    <row r="54" s="34" customFormat="1" ht="30" customHeight="1" spans="1:28">
      <c r="A54" s="190"/>
      <c r="B54" s="92"/>
      <c r="C54" s="178" t="s">
        <v>76</v>
      </c>
      <c r="D54" s="192"/>
      <c r="E54" s="191">
        <v>4875</v>
      </c>
      <c r="F54" s="144">
        <v>152</v>
      </c>
      <c r="G54" s="144">
        <f t="shared" si="11"/>
        <v>4848</v>
      </c>
      <c r="H54" s="144"/>
      <c r="I54" s="197"/>
      <c r="J54" s="197"/>
      <c r="K54" s="197"/>
      <c r="L54" s="197">
        <v>12</v>
      </c>
      <c r="M54" s="197"/>
      <c r="N54" s="198"/>
      <c r="O54" s="199"/>
      <c r="P54" s="144"/>
      <c r="Q54" s="199">
        <v>3838</v>
      </c>
      <c r="R54" s="204">
        <v>102</v>
      </c>
      <c r="S54" s="197"/>
      <c r="T54" s="199">
        <v>481</v>
      </c>
      <c r="U54" s="144"/>
      <c r="V54" s="199">
        <v>22</v>
      </c>
      <c r="W54" s="144"/>
      <c r="X54" s="199"/>
      <c r="Y54" s="198">
        <v>325</v>
      </c>
      <c r="Z54" s="197">
        <v>68</v>
      </c>
      <c r="AA54" s="197"/>
      <c r="AB54" s="207"/>
    </row>
    <row r="55" s="39" customFormat="1" ht="30" customHeight="1" spans="1:28">
      <c r="A55" s="190"/>
      <c r="B55" s="92"/>
      <c r="C55" s="178" t="s">
        <v>77</v>
      </c>
      <c r="D55" s="192" t="s">
        <v>37</v>
      </c>
      <c r="E55" s="191">
        <v>4601.4</v>
      </c>
      <c r="F55" s="144">
        <v>167</v>
      </c>
      <c r="G55" s="144">
        <f t="shared" si="11"/>
        <v>4756.4</v>
      </c>
      <c r="H55" s="144"/>
      <c r="I55" s="197">
        <v>2227</v>
      </c>
      <c r="J55" s="197"/>
      <c r="K55" s="197"/>
      <c r="L55" s="197">
        <v>12.4</v>
      </c>
      <c r="M55" s="197"/>
      <c r="N55" s="198"/>
      <c r="O55" s="199"/>
      <c r="P55" s="144"/>
      <c r="Q55" s="199"/>
      <c r="R55" s="204">
        <v>163</v>
      </c>
      <c r="S55" s="197"/>
      <c r="T55" s="199">
        <v>36</v>
      </c>
      <c r="U55" s="144"/>
      <c r="V55" s="199">
        <v>32</v>
      </c>
      <c r="W55" s="144"/>
      <c r="X55" s="199">
        <v>1929</v>
      </c>
      <c r="Y55" s="198">
        <v>331</v>
      </c>
      <c r="Z55" s="197">
        <v>26</v>
      </c>
      <c r="AA55" s="197"/>
      <c r="AB55" s="203"/>
    </row>
    <row r="56" s="34" customFormat="1" ht="30" customHeight="1" spans="1:28">
      <c r="A56" s="190"/>
      <c r="B56" s="92"/>
      <c r="C56" s="178" t="s">
        <v>78</v>
      </c>
      <c r="D56" s="192"/>
      <c r="E56" s="191">
        <v>605.6</v>
      </c>
      <c r="F56" s="144">
        <v>2</v>
      </c>
      <c r="G56" s="144">
        <f t="shared" si="11"/>
        <v>731.6</v>
      </c>
      <c r="H56" s="144"/>
      <c r="I56" s="197"/>
      <c r="J56" s="197"/>
      <c r="K56" s="197"/>
      <c r="L56" s="197">
        <v>9.6</v>
      </c>
      <c r="M56" s="197"/>
      <c r="N56" s="198"/>
      <c r="O56" s="199"/>
      <c r="P56" s="144"/>
      <c r="Q56" s="199"/>
      <c r="R56" s="204">
        <v>214</v>
      </c>
      <c r="S56" s="197"/>
      <c r="T56" s="199">
        <v>31</v>
      </c>
      <c r="U56" s="144"/>
      <c r="V56" s="199">
        <v>22</v>
      </c>
      <c r="W56" s="144"/>
      <c r="X56" s="199"/>
      <c r="Y56" s="198">
        <v>412</v>
      </c>
      <c r="Z56" s="197">
        <v>43</v>
      </c>
      <c r="AA56" s="197"/>
      <c r="AB56" s="203"/>
    </row>
    <row r="57" s="39" customFormat="1" ht="30" customHeight="1" spans="1:28">
      <c r="A57" s="190"/>
      <c r="B57" s="92"/>
      <c r="C57" s="178" t="s">
        <v>79</v>
      </c>
      <c r="D57" s="192" t="s">
        <v>37</v>
      </c>
      <c r="E57" s="191">
        <v>1654.4</v>
      </c>
      <c r="F57" s="144">
        <v>70</v>
      </c>
      <c r="G57" s="144">
        <f t="shared" si="11"/>
        <v>1528.4</v>
      </c>
      <c r="H57" s="144"/>
      <c r="I57" s="197"/>
      <c r="J57" s="197"/>
      <c r="K57" s="197"/>
      <c r="L57" s="197">
        <v>12.4</v>
      </c>
      <c r="M57" s="197"/>
      <c r="N57" s="198"/>
      <c r="O57" s="199"/>
      <c r="P57" s="144"/>
      <c r="Q57" s="199"/>
      <c r="R57" s="204">
        <v>71</v>
      </c>
      <c r="S57" s="197"/>
      <c r="T57" s="199">
        <v>36</v>
      </c>
      <c r="U57" s="144"/>
      <c r="V57" s="199">
        <v>32</v>
      </c>
      <c r="W57" s="144"/>
      <c r="X57" s="199">
        <v>1032</v>
      </c>
      <c r="Y57" s="198">
        <v>324</v>
      </c>
      <c r="Z57" s="197">
        <v>21</v>
      </c>
      <c r="AA57" s="197"/>
      <c r="AB57" s="203"/>
    </row>
    <row r="58" s="34" customFormat="1" ht="30" customHeight="1" spans="1:28">
      <c r="A58" s="190"/>
      <c r="B58" s="92"/>
      <c r="C58" s="178" t="s">
        <v>80</v>
      </c>
      <c r="D58" s="192" t="s">
        <v>37</v>
      </c>
      <c r="E58" s="191">
        <v>1259.4</v>
      </c>
      <c r="F58" s="144">
        <v>2</v>
      </c>
      <c r="G58" s="144">
        <f t="shared" si="11"/>
        <v>1283.4</v>
      </c>
      <c r="H58" s="144"/>
      <c r="I58" s="197"/>
      <c r="J58" s="197"/>
      <c r="K58" s="197"/>
      <c r="L58" s="197">
        <v>12.4</v>
      </c>
      <c r="M58" s="197"/>
      <c r="N58" s="198">
        <v>800</v>
      </c>
      <c r="O58" s="199"/>
      <c r="P58" s="144"/>
      <c r="Q58" s="199"/>
      <c r="R58" s="204">
        <v>103</v>
      </c>
      <c r="S58" s="197"/>
      <c r="T58" s="199">
        <v>51</v>
      </c>
      <c r="U58" s="144"/>
      <c r="V58" s="199">
        <v>32</v>
      </c>
      <c r="W58" s="144"/>
      <c r="X58" s="199"/>
      <c r="Y58" s="198">
        <v>249</v>
      </c>
      <c r="Z58" s="197">
        <v>36</v>
      </c>
      <c r="AA58" s="197"/>
      <c r="AB58" s="203"/>
    </row>
    <row r="59" s="34" customFormat="1" ht="30" customHeight="1" spans="1:28">
      <c r="A59" s="190"/>
      <c r="B59" s="92"/>
      <c r="C59" s="178" t="s">
        <v>81</v>
      </c>
      <c r="D59" s="192" t="s">
        <v>37</v>
      </c>
      <c r="E59" s="191">
        <v>430.4</v>
      </c>
      <c r="F59" s="144">
        <v>2</v>
      </c>
      <c r="G59" s="144">
        <f t="shared" si="11"/>
        <v>422.4</v>
      </c>
      <c r="H59" s="144"/>
      <c r="I59" s="197"/>
      <c r="J59" s="197"/>
      <c r="K59" s="197"/>
      <c r="L59" s="197">
        <v>12.4</v>
      </c>
      <c r="M59" s="197"/>
      <c r="N59" s="198"/>
      <c r="O59" s="199"/>
      <c r="P59" s="144"/>
      <c r="Q59" s="199"/>
      <c r="R59" s="204">
        <v>88</v>
      </c>
      <c r="S59" s="197"/>
      <c r="T59" s="199">
        <v>36</v>
      </c>
      <c r="U59" s="144"/>
      <c r="V59" s="199">
        <v>32</v>
      </c>
      <c r="W59" s="144"/>
      <c r="X59" s="199"/>
      <c r="Y59" s="198">
        <v>225</v>
      </c>
      <c r="Z59" s="197">
        <v>29</v>
      </c>
      <c r="AA59" s="197"/>
      <c r="AB59" s="203"/>
    </row>
    <row r="60" s="38" customFormat="1" ht="28" customHeight="1" spans="1:28">
      <c r="A60" s="190">
        <v>7</v>
      </c>
      <c r="B60" s="92" t="s">
        <v>82</v>
      </c>
      <c r="C60" s="92" t="s">
        <v>30</v>
      </c>
      <c r="D60" s="190"/>
      <c r="E60" s="191">
        <v>9647</v>
      </c>
      <c r="F60" s="144">
        <v>5</v>
      </c>
      <c r="G60" s="144">
        <f t="shared" ref="G60:U60" si="12">SUM(G61:G70)</f>
        <v>8996</v>
      </c>
      <c r="H60" s="144">
        <f t="shared" si="12"/>
        <v>0</v>
      </c>
      <c r="I60" s="188">
        <f t="shared" si="12"/>
        <v>879</v>
      </c>
      <c r="J60" s="188">
        <f t="shared" si="12"/>
        <v>0</v>
      </c>
      <c r="K60" s="188">
        <f t="shared" si="12"/>
        <v>0</v>
      </c>
      <c r="L60" s="188">
        <f t="shared" si="12"/>
        <v>240</v>
      </c>
      <c r="M60" s="188">
        <f t="shared" si="12"/>
        <v>11</v>
      </c>
      <c r="N60" s="188">
        <f t="shared" si="12"/>
        <v>1200</v>
      </c>
      <c r="O60" s="188">
        <f t="shared" si="12"/>
        <v>0</v>
      </c>
      <c r="P60" s="188">
        <f t="shared" si="12"/>
        <v>0</v>
      </c>
      <c r="Q60" s="188">
        <f t="shared" si="12"/>
        <v>1697</v>
      </c>
      <c r="R60" s="59">
        <f t="shared" si="12"/>
        <v>818</v>
      </c>
      <c r="S60" s="188">
        <f t="shared" si="12"/>
        <v>0</v>
      </c>
      <c r="T60" s="188">
        <f t="shared" si="12"/>
        <v>737</v>
      </c>
      <c r="U60" s="188">
        <f t="shared" si="12"/>
        <v>0</v>
      </c>
      <c r="V60" s="188">
        <v>191</v>
      </c>
      <c r="W60" s="188">
        <f t="shared" ref="W60:AA60" si="13">SUM(W61:W70)</f>
        <v>0</v>
      </c>
      <c r="X60" s="188">
        <f t="shared" si="13"/>
        <v>901</v>
      </c>
      <c r="Y60" s="188">
        <f t="shared" si="13"/>
        <v>2050</v>
      </c>
      <c r="Z60" s="188">
        <f t="shared" si="13"/>
        <v>272</v>
      </c>
      <c r="AA60" s="188">
        <f t="shared" si="13"/>
        <v>0</v>
      </c>
      <c r="AB60" s="203"/>
    </row>
    <row r="61" s="34" customFormat="1" ht="28" customHeight="1" spans="1:28">
      <c r="A61" s="192"/>
      <c r="B61" s="178"/>
      <c r="C61" s="178" t="s">
        <v>31</v>
      </c>
      <c r="D61" s="192"/>
      <c r="E61" s="191">
        <v>10</v>
      </c>
      <c r="F61" s="144">
        <v>1</v>
      </c>
      <c r="G61" s="144">
        <f t="shared" ref="G61:G70" si="14">I61+K61+L61+M61+N61+O61+Q61+R61+T61+V61+X61+Y61+Z61</f>
        <v>11</v>
      </c>
      <c r="H61" s="144"/>
      <c r="I61" s="197"/>
      <c r="J61" s="198"/>
      <c r="K61" s="198"/>
      <c r="L61" s="198"/>
      <c r="M61" s="198">
        <v>11</v>
      </c>
      <c r="N61" s="198"/>
      <c r="O61" s="198"/>
      <c r="P61" s="197"/>
      <c r="Q61" s="198"/>
      <c r="R61" s="62"/>
      <c r="S61" s="198"/>
      <c r="T61" s="198"/>
      <c r="U61" s="197"/>
      <c r="V61" s="198"/>
      <c r="W61" s="197"/>
      <c r="X61" s="198"/>
      <c r="Y61" s="198"/>
      <c r="Z61" s="198"/>
      <c r="AA61" s="198"/>
      <c r="AB61" s="207"/>
    </row>
    <row r="62" s="34" customFormat="1" ht="28" customHeight="1" spans="1:28">
      <c r="A62" s="190"/>
      <c r="B62" s="92"/>
      <c r="C62" s="178" t="s">
        <v>83</v>
      </c>
      <c r="D62" s="192"/>
      <c r="E62" s="191">
        <v>841</v>
      </c>
      <c r="F62" s="144"/>
      <c r="G62" s="144">
        <f t="shared" si="14"/>
        <v>857</v>
      </c>
      <c r="H62" s="144"/>
      <c r="I62" s="197"/>
      <c r="J62" s="197"/>
      <c r="K62" s="197"/>
      <c r="L62" s="197">
        <v>48</v>
      </c>
      <c r="M62" s="197"/>
      <c r="N62" s="198"/>
      <c r="O62" s="199"/>
      <c r="P62" s="144"/>
      <c r="Q62" s="199"/>
      <c r="R62" s="204">
        <v>87</v>
      </c>
      <c r="S62" s="197"/>
      <c r="T62" s="199">
        <v>30</v>
      </c>
      <c r="U62" s="144"/>
      <c r="V62" s="199">
        <v>21</v>
      </c>
      <c r="W62" s="144"/>
      <c r="X62" s="199">
        <v>450</v>
      </c>
      <c r="Y62" s="198">
        <v>207</v>
      </c>
      <c r="Z62" s="197">
        <v>14</v>
      </c>
      <c r="AA62" s="197"/>
      <c r="AB62" s="208"/>
    </row>
    <row r="63" s="34" customFormat="1" ht="28" customHeight="1" spans="1:28">
      <c r="A63" s="190"/>
      <c r="B63" s="92"/>
      <c r="C63" s="178" t="s">
        <v>84</v>
      </c>
      <c r="D63" s="192"/>
      <c r="E63" s="191">
        <v>866</v>
      </c>
      <c r="F63" s="144"/>
      <c r="G63" s="144">
        <f t="shared" si="14"/>
        <v>889</v>
      </c>
      <c r="H63" s="144"/>
      <c r="I63" s="197"/>
      <c r="J63" s="197"/>
      <c r="K63" s="197"/>
      <c r="L63" s="197"/>
      <c r="M63" s="197"/>
      <c r="N63" s="198">
        <v>600</v>
      </c>
      <c r="O63" s="199"/>
      <c r="P63" s="144"/>
      <c r="Q63" s="199"/>
      <c r="R63" s="204">
        <v>88</v>
      </c>
      <c r="S63" s="197"/>
      <c r="T63" s="199">
        <v>30</v>
      </c>
      <c r="U63" s="144"/>
      <c r="V63" s="199">
        <v>21</v>
      </c>
      <c r="W63" s="144"/>
      <c r="X63" s="199"/>
      <c r="Y63" s="198">
        <v>123</v>
      </c>
      <c r="Z63" s="197">
        <v>27</v>
      </c>
      <c r="AA63" s="197"/>
      <c r="AB63" s="203"/>
    </row>
    <row r="64" s="34" customFormat="1" ht="28" customHeight="1" spans="1:28">
      <c r="A64" s="190"/>
      <c r="B64" s="92"/>
      <c r="C64" s="178" t="s">
        <v>85</v>
      </c>
      <c r="D64" s="192"/>
      <c r="E64" s="191">
        <v>1044.2</v>
      </c>
      <c r="F64" s="144"/>
      <c r="G64" s="144">
        <f t="shared" si="14"/>
        <v>819.2</v>
      </c>
      <c r="H64" s="144"/>
      <c r="I64" s="197"/>
      <c r="J64" s="197"/>
      <c r="K64" s="197"/>
      <c r="L64" s="197">
        <v>43.2</v>
      </c>
      <c r="M64" s="197"/>
      <c r="N64" s="198"/>
      <c r="O64" s="199"/>
      <c r="P64" s="144"/>
      <c r="Q64" s="199"/>
      <c r="R64" s="204">
        <v>54</v>
      </c>
      <c r="S64" s="197"/>
      <c r="T64" s="199">
        <v>30</v>
      </c>
      <c r="U64" s="144"/>
      <c r="V64" s="199">
        <v>21</v>
      </c>
      <c r="W64" s="144"/>
      <c r="X64" s="199">
        <v>451</v>
      </c>
      <c r="Y64" s="198">
        <v>192</v>
      </c>
      <c r="Z64" s="197">
        <v>28</v>
      </c>
      <c r="AA64" s="197"/>
      <c r="AB64" s="203"/>
    </row>
    <row r="65" s="34" customFormat="1" ht="28" customHeight="1" spans="1:28">
      <c r="A65" s="190"/>
      <c r="B65" s="92"/>
      <c r="C65" s="178" t="s">
        <v>86</v>
      </c>
      <c r="D65" s="192"/>
      <c r="E65" s="191">
        <v>789.6</v>
      </c>
      <c r="F65" s="144"/>
      <c r="G65" s="144">
        <f t="shared" si="14"/>
        <v>712.6</v>
      </c>
      <c r="H65" s="144"/>
      <c r="I65" s="197"/>
      <c r="J65" s="197"/>
      <c r="K65" s="197"/>
      <c r="L65" s="197">
        <v>25.6</v>
      </c>
      <c r="M65" s="197"/>
      <c r="N65" s="198"/>
      <c r="O65" s="199"/>
      <c r="P65" s="144"/>
      <c r="Q65" s="199"/>
      <c r="R65" s="204">
        <v>57</v>
      </c>
      <c r="S65" s="197"/>
      <c r="T65" s="199">
        <v>480</v>
      </c>
      <c r="U65" s="144"/>
      <c r="V65" s="199">
        <v>21</v>
      </c>
      <c r="W65" s="144"/>
      <c r="X65" s="199"/>
      <c r="Y65" s="198">
        <v>106</v>
      </c>
      <c r="Z65" s="197">
        <v>23</v>
      </c>
      <c r="AA65" s="197"/>
      <c r="AB65" s="207"/>
    </row>
    <row r="66" s="34" customFormat="1" ht="28" customHeight="1" spans="1:28">
      <c r="A66" s="190"/>
      <c r="B66" s="92"/>
      <c r="C66" s="178" t="s">
        <v>87</v>
      </c>
      <c r="D66" s="192"/>
      <c r="E66" s="191">
        <v>996.2</v>
      </c>
      <c r="F66" s="144"/>
      <c r="G66" s="144">
        <f t="shared" si="14"/>
        <v>941.2</v>
      </c>
      <c r="H66" s="144"/>
      <c r="I66" s="197"/>
      <c r="J66" s="197"/>
      <c r="K66" s="197"/>
      <c r="L66" s="197">
        <v>19.2</v>
      </c>
      <c r="M66" s="197"/>
      <c r="N66" s="198">
        <v>600</v>
      </c>
      <c r="O66" s="199"/>
      <c r="P66" s="144"/>
      <c r="Q66" s="199"/>
      <c r="R66" s="204">
        <v>120</v>
      </c>
      <c r="S66" s="197"/>
      <c r="T66" s="199">
        <v>30</v>
      </c>
      <c r="U66" s="144"/>
      <c r="V66" s="199">
        <v>21</v>
      </c>
      <c r="W66" s="144"/>
      <c r="X66" s="199"/>
      <c r="Y66" s="198">
        <v>120</v>
      </c>
      <c r="Z66" s="197">
        <v>31</v>
      </c>
      <c r="AA66" s="197"/>
      <c r="AB66" s="203"/>
    </row>
    <row r="67" s="34" customFormat="1" ht="28" customHeight="1" spans="1:28">
      <c r="A67" s="190"/>
      <c r="B67" s="92"/>
      <c r="C67" s="178" t="s">
        <v>88</v>
      </c>
      <c r="D67" s="192"/>
      <c r="E67" s="191">
        <v>636</v>
      </c>
      <c r="F67" s="144"/>
      <c r="G67" s="144">
        <f t="shared" si="14"/>
        <v>516</v>
      </c>
      <c r="H67" s="144"/>
      <c r="I67" s="197"/>
      <c r="J67" s="197"/>
      <c r="K67" s="197"/>
      <c r="L67" s="197">
        <v>28</v>
      </c>
      <c r="M67" s="197"/>
      <c r="N67" s="198"/>
      <c r="O67" s="199"/>
      <c r="P67" s="144"/>
      <c r="Q67" s="199"/>
      <c r="R67" s="204">
        <v>74</v>
      </c>
      <c r="S67" s="197"/>
      <c r="T67" s="199">
        <v>30</v>
      </c>
      <c r="U67" s="144"/>
      <c r="V67" s="199">
        <v>21</v>
      </c>
      <c r="W67" s="144"/>
      <c r="X67" s="199"/>
      <c r="Y67" s="198">
        <v>337</v>
      </c>
      <c r="Z67" s="197">
        <v>26</v>
      </c>
      <c r="AA67" s="197"/>
      <c r="AB67" s="203"/>
    </row>
    <row r="68" s="39" customFormat="1" ht="28" customHeight="1" spans="1:28">
      <c r="A68" s="190"/>
      <c r="B68" s="92"/>
      <c r="C68" s="178" t="s">
        <v>89</v>
      </c>
      <c r="D68" s="192"/>
      <c r="E68" s="191">
        <v>596.4</v>
      </c>
      <c r="F68" s="144">
        <v>4</v>
      </c>
      <c r="G68" s="144">
        <f t="shared" si="14"/>
        <v>503.4</v>
      </c>
      <c r="H68" s="144"/>
      <c r="I68" s="197"/>
      <c r="J68" s="197"/>
      <c r="K68" s="197"/>
      <c r="L68" s="197">
        <v>14.4</v>
      </c>
      <c r="M68" s="197"/>
      <c r="N68" s="198"/>
      <c r="O68" s="199"/>
      <c r="P68" s="144"/>
      <c r="Q68" s="199"/>
      <c r="R68" s="204">
        <v>70</v>
      </c>
      <c r="S68" s="197"/>
      <c r="T68" s="199">
        <v>32</v>
      </c>
      <c r="U68" s="144"/>
      <c r="V68" s="199">
        <v>23</v>
      </c>
      <c r="W68" s="144"/>
      <c r="X68" s="199"/>
      <c r="Y68" s="198">
        <v>345</v>
      </c>
      <c r="Z68" s="197">
        <v>19</v>
      </c>
      <c r="AA68" s="197"/>
      <c r="AB68" s="203"/>
    </row>
    <row r="69" s="34" customFormat="1" ht="28" customHeight="1" spans="1:28">
      <c r="A69" s="190"/>
      <c r="B69" s="92"/>
      <c r="C69" s="178" t="s">
        <v>90</v>
      </c>
      <c r="D69" s="192"/>
      <c r="E69" s="191">
        <v>3264</v>
      </c>
      <c r="F69" s="144"/>
      <c r="G69" s="144">
        <f t="shared" si="14"/>
        <v>3216</v>
      </c>
      <c r="H69" s="144"/>
      <c r="I69" s="197">
        <v>879</v>
      </c>
      <c r="J69" s="197"/>
      <c r="K69" s="197"/>
      <c r="L69" s="197">
        <v>40</v>
      </c>
      <c r="M69" s="197"/>
      <c r="N69" s="198"/>
      <c r="O69" s="199"/>
      <c r="P69" s="144"/>
      <c r="Q69" s="199">
        <v>1697</v>
      </c>
      <c r="R69" s="204">
        <v>154</v>
      </c>
      <c r="S69" s="197"/>
      <c r="T69" s="199">
        <v>45</v>
      </c>
      <c r="U69" s="144"/>
      <c r="V69" s="199">
        <v>21</v>
      </c>
      <c r="W69" s="144"/>
      <c r="X69" s="199"/>
      <c r="Y69" s="198">
        <v>337</v>
      </c>
      <c r="Z69" s="197">
        <v>43</v>
      </c>
      <c r="AA69" s="197"/>
      <c r="AB69" s="203"/>
    </row>
    <row r="70" s="34" customFormat="1" ht="28" customHeight="1" spans="1:28">
      <c r="A70" s="190"/>
      <c r="B70" s="92"/>
      <c r="C70" s="178" t="s">
        <v>91</v>
      </c>
      <c r="D70" s="192"/>
      <c r="E70" s="191">
        <v>603.6</v>
      </c>
      <c r="F70" s="144"/>
      <c r="G70" s="144">
        <f t="shared" si="14"/>
        <v>530.6</v>
      </c>
      <c r="H70" s="144"/>
      <c r="I70" s="197"/>
      <c r="J70" s="197"/>
      <c r="K70" s="197"/>
      <c r="L70" s="197">
        <v>21.6</v>
      </c>
      <c r="M70" s="197"/>
      <c r="N70" s="198"/>
      <c r="O70" s="199"/>
      <c r="P70" s="144"/>
      <c r="Q70" s="199"/>
      <c r="R70" s="204">
        <v>114</v>
      </c>
      <c r="S70" s="197"/>
      <c r="T70" s="199">
        <v>30</v>
      </c>
      <c r="U70" s="144"/>
      <c r="V70" s="199">
        <v>21</v>
      </c>
      <c r="W70" s="144"/>
      <c r="X70" s="199"/>
      <c r="Y70" s="198">
        <v>283</v>
      </c>
      <c r="Z70" s="197">
        <v>61</v>
      </c>
      <c r="AA70" s="197"/>
      <c r="AB70" s="203"/>
    </row>
    <row r="71" s="38" customFormat="1" ht="28" customHeight="1" spans="1:28">
      <c r="A71" s="190">
        <v>8</v>
      </c>
      <c r="B71" s="92" t="s">
        <v>92</v>
      </c>
      <c r="C71" s="92" t="s">
        <v>30</v>
      </c>
      <c r="D71" s="190"/>
      <c r="E71" s="191">
        <v>21423.4</v>
      </c>
      <c r="F71" s="144">
        <v>348.5</v>
      </c>
      <c r="G71" s="144">
        <f t="shared" ref="G71:U71" si="15">SUM(G72:G85)</f>
        <v>21950.9</v>
      </c>
      <c r="H71" s="144">
        <f t="shared" si="15"/>
        <v>681</v>
      </c>
      <c r="I71" s="188">
        <f t="shared" si="15"/>
        <v>8234</v>
      </c>
      <c r="J71" s="188">
        <f t="shared" si="15"/>
        <v>0</v>
      </c>
      <c r="K71" s="188">
        <f t="shared" si="15"/>
        <v>0</v>
      </c>
      <c r="L71" s="188">
        <f t="shared" si="15"/>
        <v>247.4</v>
      </c>
      <c r="M71" s="188">
        <f t="shared" si="15"/>
        <v>459.5</v>
      </c>
      <c r="N71" s="188">
        <f t="shared" si="15"/>
        <v>2132</v>
      </c>
      <c r="O71" s="188">
        <f t="shared" si="15"/>
        <v>3200</v>
      </c>
      <c r="P71" s="188">
        <f t="shared" si="15"/>
        <v>0</v>
      </c>
      <c r="Q71" s="188">
        <f t="shared" si="15"/>
        <v>0</v>
      </c>
      <c r="R71" s="209">
        <f t="shared" si="15"/>
        <v>2554</v>
      </c>
      <c r="S71" s="188">
        <f t="shared" si="15"/>
        <v>523</v>
      </c>
      <c r="T71" s="188">
        <f t="shared" si="15"/>
        <v>1377</v>
      </c>
      <c r="U71" s="188">
        <f t="shared" si="15"/>
        <v>42</v>
      </c>
      <c r="V71" s="188">
        <v>365</v>
      </c>
      <c r="W71" s="188">
        <f t="shared" ref="W71:AA71" si="16">SUM(W72:W85)</f>
        <v>29</v>
      </c>
      <c r="X71" s="188">
        <f t="shared" si="16"/>
        <v>1421</v>
      </c>
      <c r="Y71" s="188">
        <f t="shared" si="16"/>
        <v>1495</v>
      </c>
      <c r="Z71" s="188">
        <f t="shared" si="16"/>
        <v>466</v>
      </c>
      <c r="AA71" s="188">
        <f t="shared" si="16"/>
        <v>87</v>
      </c>
      <c r="AB71" s="203"/>
    </row>
    <row r="72" s="34" customFormat="1" ht="28" customHeight="1" spans="1:28">
      <c r="A72" s="192"/>
      <c r="B72" s="178"/>
      <c r="C72" s="178" t="s">
        <v>71</v>
      </c>
      <c r="D72" s="192"/>
      <c r="E72" s="191">
        <v>58</v>
      </c>
      <c r="F72" s="144">
        <v>-0.5</v>
      </c>
      <c r="G72" s="144">
        <f t="shared" ref="G72:G85" si="17">I72+K72+L72+M72+N72+O72+Q72+R72+T72+V72+X72+Y72+Z72</f>
        <v>57.5</v>
      </c>
      <c r="H72" s="144"/>
      <c r="I72" s="197"/>
      <c r="J72" s="198"/>
      <c r="K72" s="198"/>
      <c r="L72" s="197">
        <v>48</v>
      </c>
      <c r="M72" s="198">
        <v>9.5</v>
      </c>
      <c r="N72" s="198"/>
      <c r="O72" s="198"/>
      <c r="P72" s="197"/>
      <c r="Q72" s="198"/>
      <c r="R72" s="210"/>
      <c r="S72" s="198"/>
      <c r="T72" s="198"/>
      <c r="U72" s="197"/>
      <c r="V72" s="198"/>
      <c r="W72" s="197"/>
      <c r="X72" s="198"/>
      <c r="Y72" s="198"/>
      <c r="Z72" s="198"/>
      <c r="AA72" s="198"/>
      <c r="AB72" s="207"/>
    </row>
    <row r="73" s="34" customFormat="1" ht="28" customHeight="1" spans="1:28">
      <c r="A73" s="190"/>
      <c r="B73" s="92"/>
      <c r="C73" s="178" t="s">
        <v>93</v>
      </c>
      <c r="D73" s="192"/>
      <c r="E73" s="191">
        <v>1282.6</v>
      </c>
      <c r="F73" s="144"/>
      <c r="G73" s="144">
        <f t="shared" si="17"/>
        <v>1175.6</v>
      </c>
      <c r="H73" s="144"/>
      <c r="I73" s="197"/>
      <c r="J73" s="197"/>
      <c r="K73" s="197"/>
      <c r="L73" s="197">
        <v>5.6</v>
      </c>
      <c r="M73" s="198">
        <v>100</v>
      </c>
      <c r="N73" s="198">
        <v>800</v>
      </c>
      <c r="O73" s="199"/>
      <c r="P73" s="144"/>
      <c r="Q73" s="199"/>
      <c r="R73" s="204">
        <v>78</v>
      </c>
      <c r="S73" s="197"/>
      <c r="T73" s="199">
        <v>30</v>
      </c>
      <c r="U73" s="211"/>
      <c r="V73" s="199">
        <v>21</v>
      </c>
      <c r="W73" s="144"/>
      <c r="X73" s="199"/>
      <c r="Y73" s="198">
        <v>124</v>
      </c>
      <c r="Z73" s="197">
        <v>17</v>
      </c>
      <c r="AA73" s="197"/>
      <c r="AB73" s="208"/>
    </row>
    <row r="74" s="34" customFormat="1" ht="28" customHeight="1" spans="1:28">
      <c r="A74" s="190"/>
      <c r="B74" s="92"/>
      <c r="C74" s="178" t="s">
        <v>94</v>
      </c>
      <c r="D74" s="192"/>
      <c r="E74" s="191">
        <v>589.4</v>
      </c>
      <c r="F74" s="144">
        <v>2</v>
      </c>
      <c r="G74" s="144">
        <f t="shared" si="17"/>
        <v>358.4</v>
      </c>
      <c r="H74" s="144"/>
      <c r="I74" s="197"/>
      <c r="J74" s="197"/>
      <c r="K74" s="197"/>
      <c r="L74" s="197">
        <v>2.4</v>
      </c>
      <c r="M74" s="198">
        <v>100</v>
      </c>
      <c r="N74" s="198"/>
      <c r="O74" s="199"/>
      <c r="P74" s="144"/>
      <c r="Q74" s="199"/>
      <c r="R74" s="204">
        <v>81</v>
      </c>
      <c r="S74" s="197"/>
      <c r="T74" s="199">
        <v>31</v>
      </c>
      <c r="U74" s="211"/>
      <c r="V74" s="199">
        <v>22</v>
      </c>
      <c r="W74" s="144"/>
      <c r="X74" s="199"/>
      <c r="Y74" s="198">
        <v>82</v>
      </c>
      <c r="Z74" s="197">
        <v>40</v>
      </c>
      <c r="AA74" s="197"/>
      <c r="AB74" s="203"/>
    </row>
    <row r="75" s="34" customFormat="1" ht="28" customHeight="1" spans="1:28">
      <c r="A75" s="190"/>
      <c r="B75" s="92"/>
      <c r="C75" s="178" t="s">
        <v>95</v>
      </c>
      <c r="D75" s="192"/>
      <c r="E75" s="191">
        <v>7099.2</v>
      </c>
      <c r="F75" s="144"/>
      <c r="G75" s="144">
        <f t="shared" si="17"/>
        <v>7545.2</v>
      </c>
      <c r="H75" s="144"/>
      <c r="I75" s="197">
        <v>3087</v>
      </c>
      <c r="J75" s="197"/>
      <c r="K75" s="197"/>
      <c r="L75" s="197">
        <v>19.2</v>
      </c>
      <c r="M75" s="197"/>
      <c r="N75" s="198"/>
      <c r="O75" s="198">
        <v>3200</v>
      </c>
      <c r="P75" s="144"/>
      <c r="Q75" s="199"/>
      <c r="R75" s="204">
        <v>618</v>
      </c>
      <c r="S75" s="197"/>
      <c r="T75" s="199">
        <v>30</v>
      </c>
      <c r="U75" s="211"/>
      <c r="V75" s="199">
        <v>21</v>
      </c>
      <c r="W75" s="144"/>
      <c r="X75" s="199">
        <v>451</v>
      </c>
      <c r="Y75" s="198">
        <v>87</v>
      </c>
      <c r="Z75" s="197">
        <v>32</v>
      </c>
      <c r="AA75" s="197"/>
      <c r="AB75" s="203"/>
    </row>
    <row r="76" s="34" customFormat="1" ht="28" customHeight="1" spans="1:28">
      <c r="A76" s="190"/>
      <c r="B76" s="92"/>
      <c r="C76" s="178" t="s">
        <v>96</v>
      </c>
      <c r="D76" s="192"/>
      <c r="E76" s="191">
        <v>681</v>
      </c>
      <c r="F76" s="144"/>
      <c r="G76" s="144">
        <f t="shared" si="17"/>
        <v>764</v>
      </c>
      <c r="H76" s="144"/>
      <c r="I76" s="197"/>
      <c r="J76" s="197"/>
      <c r="K76" s="197"/>
      <c r="L76" s="197">
        <v>48</v>
      </c>
      <c r="M76" s="198">
        <v>100</v>
      </c>
      <c r="N76" s="198"/>
      <c r="O76" s="199"/>
      <c r="P76" s="144"/>
      <c r="Q76" s="199"/>
      <c r="R76" s="204">
        <v>217</v>
      </c>
      <c r="S76" s="197"/>
      <c r="T76" s="199">
        <v>30</v>
      </c>
      <c r="U76" s="211"/>
      <c r="V76" s="199">
        <v>21</v>
      </c>
      <c r="W76" s="144"/>
      <c r="X76" s="199"/>
      <c r="Y76" s="198">
        <v>301</v>
      </c>
      <c r="Z76" s="197">
        <v>47</v>
      </c>
      <c r="AA76" s="197"/>
      <c r="AB76" s="203"/>
    </row>
    <row r="77" s="34" customFormat="1" ht="28" customHeight="1" spans="1:28">
      <c r="A77" s="190"/>
      <c r="B77" s="92"/>
      <c r="C77" s="178" t="s">
        <v>97</v>
      </c>
      <c r="D77" s="192" t="s">
        <v>37</v>
      </c>
      <c r="E77" s="191">
        <v>1791</v>
      </c>
      <c r="F77" s="144"/>
      <c r="G77" s="144">
        <f t="shared" si="17"/>
        <v>1818</v>
      </c>
      <c r="H77" s="144"/>
      <c r="I77" s="197"/>
      <c r="J77" s="197"/>
      <c r="K77" s="197"/>
      <c r="L77" s="197"/>
      <c r="M77" s="198">
        <v>150</v>
      </c>
      <c r="N77" s="198">
        <v>800</v>
      </c>
      <c r="O77" s="199"/>
      <c r="P77" s="144"/>
      <c r="Q77" s="199"/>
      <c r="R77" s="204">
        <v>168</v>
      </c>
      <c r="S77" s="197"/>
      <c r="T77" s="199">
        <v>500</v>
      </c>
      <c r="U77" s="211"/>
      <c r="V77" s="199">
        <v>31</v>
      </c>
      <c r="W77" s="144"/>
      <c r="X77" s="199"/>
      <c r="Y77" s="198">
        <v>141</v>
      </c>
      <c r="Z77" s="197">
        <v>28</v>
      </c>
      <c r="AA77" s="197"/>
      <c r="AB77" s="207"/>
    </row>
    <row r="78" s="34" customFormat="1" ht="28" customHeight="1" spans="1:28">
      <c r="A78" s="190"/>
      <c r="B78" s="92"/>
      <c r="C78" s="178" t="s">
        <v>98</v>
      </c>
      <c r="D78" s="192"/>
      <c r="E78" s="191">
        <v>1709.4</v>
      </c>
      <c r="F78" s="144">
        <v>70</v>
      </c>
      <c r="G78" s="144">
        <f t="shared" si="17"/>
        <v>1449.4</v>
      </c>
      <c r="H78" s="144"/>
      <c r="I78" s="197"/>
      <c r="J78" s="197"/>
      <c r="K78" s="197"/>
      <c r="L78" s="197">
        <v>10.4</v>
      </c>
      <c r="M78" s="197"/>
      <c r="N78" s="198"/>
      <c r="O78" s="199"/>
      <c r="P78" s="144"/>
      <c r="Q78" s="199"/>
      <c r="R78" s="204">
        <v>97</v>
      </c>
      <c r="S78" s="197"/>
      <c r="T78" s="199">
        <v>31</v>
      </c>
      <c r="U78" s="211"/>
      <c r="V78" s="199">
        <v>22</v>
      </c>
      <c r="W78" s="144"/>
      <c r="X78" s="199">
        <v>970</v>
      </c>
      <c r="Y78" s="198">
        <v>253</v>
      </c>
      <c r="Z78" s="197">
        <v>66</v>
      </c>
      <c r="AA78" s="197"/>
      <c r="AB78" s="203"/>
    </row>
    <row r="79" s="34" customFormat="1" ht="28" customHeight="1" spans="1:28">
      <c r="A79" s="190"/>
      <c r="B79" s="92"/>
      <c r="C79" s="178" t="s">
        <v>99</v>
      </c>
      <c r="D79" s="192" t="s">
        <v>37</v>
      </c>
      <c r="E79" s="191">
        <v>1355</v>
      </c>
      <c r="F79" s="144"/>
      <c r="G79" s="144">
        <f t="shared" si="17"/>
        <v>962</v>
      </c>
      <c r="H79" s="144"/>
      <c r="I79" s="197"/>
      <c r="J79" s="197"/>
      <c r="K79" s="197"/>
      <c r="L79" s="197">
        <v>79</v>
      </c>
      <c r="M79" s="197"/>
      <c r="N79" s="198"/>
      <c r="O79" s="199"/>
      <c r="P79" s="144"/>
      <c r="Q79" s="199"/>
      <c r="R79" s="204">
        <v>157</v>
      </c>
      <c r="S79" s="197"/>
      <c r="T79" s="199">
        <v>485</v>
      </c>
      <c r="U79" s="211"/>
      <c r="V79" s="199">
        <v>31</v>
      </c>
      <c r="W79" s="144"/>
      <c r="X79" s="199"/>
      <c r="Y79" s="198">
        <v>158</v>
      </c>
      <c r="Z79" s="197">
        <v>52</v>
      </c>
      <c r="AA79" s="197"/>
      <c r="AB79" s="207"/>
    </row>
    <row r="80" s="34" customFormat="1" ht="28" customHeight="1" spans="1:28">
      <c r="A80" s="190"/>
      <c r="B80" s="92"/>
      <c r="C80" s="178" t="s">
        <v>100</v>
      </c>
      <c r="D80" s="192" t="s">
        <v>37</v>
      </c>
      <c r="E80" s="191">
        <v>730.2</v>
      </c>
      <c r="F80" s="144">
        <v>34</v>
      </c>
      <c r="G80" s="144">
        <f t="shared" si="17"/>
        <v>907.2</v>
      </c>
      <c r="H80" s="144"/>
      <c r="I80" s="197"/>
      <c r="J80" s="197"/>
      <c r="K80" s="197"/>
      <c r="L80" s="197">
        <v>3.2</v>
      </c>
      <c r="M80" s="197"/>
      <c r="N80" s="198">
        <v>532</v>
      </c>
      <c r="O80" s="199"/>
      <c r="P80" s="144"/>
      <c r="Q80" s="199"/>
      <c r="R80" s="204">
        <v>192</v>
      </c>
      <c r="S80" s="197"/>
      <c r="T80" s="199">
        <v>36</v>
      </c>
      <c r="U80" s="211"/>
      <c r="V80" s="199">
        <v>32</v>
      </c>
      <c r="W80" s="144"/>
      <c r="X80" s="199"/>
      <c r="Y80" s="198">
        <v>73</v>
      </c>
      <c r="Z80" s="197">
        <v>39</v>
      </c>
      <c r="AA80" s="197"/>
      <c r="AB80" s="203"/>
    </row>
    <row r="81" s="34" customFormat="1" ht="28" customHeight="1" spans="1:28">
      <c r="A81" s="190"/>
      <c r="B81" s="92"/>
      <c r="C81" s="178" t="s">
        <v>101</v>
      </c>
      <c r="D81" s="192" t="s">
        <v>37</v>
      </c>
      <c r="E81" s="191">
        <v>175.4</v>
      </c>
      <c r="F81" s="144"/>
      <c r="G81" s="144">
        <f t="shared" si="17"/>
        <v>282.4</v>
      </c>
      <c r="H81" s="144"/>
      <c r="I81" s="197"/>
      <c r="J81" s="197"/>
      <c r="K81" s="197"/>
      <c r="L81" s="197">
        <v>17.4</v>
      </c>
      <c r="M81" s="197"/>
      <c r="N81" s="198"/>
      <c r="O81" s="199"/>
      <c r="P81" s="144"/>
      <c r="Q81" s="199"/>
      <c r="R81" s="204">
        <v>130</v>
      </c>
      <c r="S81" s="197"/>
      <c r="T81" s="199">
        <v>35</v>
      </c>
      <c r="U81" s="211"/>
      <c r="V81" s="199">
        <v>31</v>
      </c>
      <c r="W81" s="144"/>
      <c r="X81" s="199"/>
      <c r="Y81" s="198">
        <v>48</v>
      </c>
      <c r="Z81" s="197">
        <v>21</v>
      </c>
      <c r="AA81" s="197"/>
      <c r="AB81" s="203"/>
    </row>
    <row r="82" s="39" customFormat="1" ht="28" customHeight="1" spans="1:28">
      <c r="A82" s="190"/>
      <c r="B82" s="92"/>
      <c r="C82" s="178" t="s">
        <v>102</v>
      </c>
      <c r="D82" s="192"/>
      <c r="E82" s="191">
        <v>158</v>
      </c>
      <c r="F82" s="144"/>
      <c r="G82" s="144">
        <f t="shared" si="17"/>
        <v>210</v>
      </c>
      <c r="H82" s="144">
        <f t="shared" ref="H82:H85" si="18">J82+P82+S82+U82+W82+AA82</f>
        <v>140</v>
      </c>
      <c r="I82" s="197"/>
      <c r="J82" s="197"/>
      <c r="K82" s="197"/>
      <c r="L82" s="197"/>
      <c r="M82" s="197"/>
      <c r="N82" s="198"/>
      <c r="O82" s="199"/>
      <c r="P82" s="197"/>
      <c r="Q82" s="199"/>
      <c r="R82" s="204">
        <v>89</v>
      </c>
      <c r="S82" s="197">
        <v>89</v>
      </c>
      <c r="T82" s="199">
        <v>45</v>
      </c>
      <c r="U82" s="211">
        <v>25</v>
      </c>
      <c r="V82" s="199">
        <v>26</v>
      </c>
      <c r="W82" s="197">
        <v>14</v>
      </c>
      <c r="X82" s="199"/>
      <c r="Y82" s="198">
        <v>38</v>
      </c>
      <c r="Z82" s="197">
        <v>12</v>
      </c>
      <c r="AA82" s="197">
        <v>12</v>
      </c>
      <c r="AB82" s="207"/>
    </row>
    <row r="83" s="39" customFormat="1" ht="28" customHeight="1" spans="1:28">
      <c r="A83" s="190"/>
      <c r="B83" s="92"/>
      <c r="C83" s="178" t="s">
        <v>103</v>
      </c>
      <c r="D83" s="192" t="s">
        <v>37</v>
      </c>
      <c r="E83" s="191">
        <v>259.4</v>
      </c>
      <c r="F83" s="144">
        <v>4</v>
      </c>
      <c r="G83" s="144">
        <f t="shared" si="17"/>
        <v>485.4</v>
      </c>
      <c r="H83" s="144"/>
      <c r="I83" s="197"/>
      <c r="J83" s="197"/>
      <c r="K83" s="197"/>
      <c r="L83" s="197">
        <v>4.4</v>
      </c>
      <c r="M83" s="197"/>
      <c r="N83" s="198"/>
      <c r="O83" s="199"/>
      <c r="P83" s="197"/>
      <c r="Q83" s="199"/>
      <c r="R83" s="204">
        <v>293</v>
      </c>
      <c r="S83" s="197"/>
      <c r="T83" s="199">
        <v>36</v>
      </c>
      <c r="U83" s="211"/>
      <c r="V83" s="199">
        <v>32</v>
      </c>
      <c r="W83" s="197"/>
      <c r="X83" s="199"/>
      <c r="Y83" s="198">
        <v>83</v>
      </c>
      <c r="Z83" s="197">
        <v>37</v>
      </c>
      <c r="AA83" s="197"/>
      <c r="AB83" s="207"/>
    </row>
    <row r="84" s="34" customFormat="1" ht="28" customHeight="1" spans="1:28">
      <c r="A84" s="190"/>
      <c r="B84" s="92"/>
      <c r="C84" s="178" t="s">
        <v>104</v>
      </c>
      <c r="D84" s="192" t="s">
        <v>37</v>
      </c>
      <c r="E84" s="191">
        <v>776.4</v>
      </c>
      <c r="F84" s="144">
        <v>119</v>
      </c>
      <c r="G84" s="144">
        <f t="shared" si="17"/>
        <v>895.4</v>
      </c>
      <c r="H84" s="144">
        <f t="shared" si="18"/>
        <v>306</v>
      </c>
      <c r="I84" s="197">
        <v>471</v>
      </c>
      <c r="J84" s="197"/>
      <c r="K84" s="197"/>
      <c r="L84" s="197">
        <v>7.4</v>
      </c>
      <c r="M84" s="197"/>
      <c r="N84" s="198"/>
      <c r="O84" s="199"/>
      <c r="P84" s="197"/>
      <c r="Q84" s="199"/>
      <c r="R84" s="204">
        <v>239</v>
      </c>
      <c r="S84" s="197">
        <v>239</v>
      </c>
      <c r="T84" s="199">
        <v>51</v>
      </c>
      <c r="U84" s="211">
        <v>14</v>
      </c>
      <c r="V84" s="199">
        <v>38</v>
      </c>
      <c r="W84" s="197">
        <v>11</v>
      </c>
      <c r="X84" s="199"/>
      <c r="Y84" s="198">
        <v>47</v>
      </c>
      <c r="Z84" s="197">
        <v>42</v>
      </c>
      <c r="AA84" s="197">
        <v>42</v>
      </c>
      <c r="AB84" s="207"/>
    </row>
    <row r="85" s="34" customFormat="1" ht="28" customHeight="1" spans="1:28">
      <c r="A85" s="190"/>
      <c r="B85" s="92"/>
      <c r="C85" s="178" t="s">
        <v>105</v>
      </c>
      <c r="D85" s="192" t="s">
        <v>37</v>
      </c>
      <c r="E85" s="191">
        <v>4758.4</v>
      </c>
      <c r="F85" s="144">
        <v>120</v>
      </c>
      <c r="G85" s="144">
        <f t="shared" si="17"/>
        <v>5040.4</v>
      </c>
      <c r="H85" s="144">
        <f t="shared" si="18"/>
        <v>235</v>
      </c>
      <c r="I85" s="197">
        <v>4676</v>
      </c>
      <c r="J85" s="197"/>
      <c r="K85" s="197"/>
      <c r="L85" s="197">
        <v>2.4</v>
      </c>
      <c r="M85" s="197"/>
      <c r="N85" s="198"/>
      <c r="O85" s="199"/>
      <c r="P85" s="197"/>
      <c r="Q85" s="199"/>
      <c r="R85" s="204">
        <v>195</v>
      </c>
      <c r="S85" s="197">
        <v>195</v>
      </c>
      <c r="T85" s="199">
        <v>37</v>
      </c>
      <c r="U85" s="211">
        <v>3</v>
      </c>
      <c r="V85" s="199">
        <v>37</v>
      </c>
      <c r="W85" s="197">
        <v>4</v>
      </c>
      <c r="X85" s="199"/>
      <c r="Y85" s="198">
        <v>60</v>
      </c>
      <c r="Z85" s="197">
        <v>33</v>
      </c>
      <c r="AA85" s="197">
        <v>33</v>
      </c>
      <c r="AB85" s="207"/>
    </row>
    <row r="86" s="38" customFormat="1" ht="27" customHeight="1" spans="1:28">
      <c r="A86" s="190">
        <v>9</v>
      </c>
      <c r="B86" s="92" t="s">
        <v>106</v>
      </c>
      <c r="C86" s="92" t="s">
        <v>30</v>
      </c>
      <c r="D86" s="190"/>
      <c r="E86" s="191">
        <v>36094.2</v>
      </c>
      <c r="F86" s="144">
        <v>80</v>
      </c>
      <c r="G86" s="144">
        <f t="shared" ref="G86:U86" si="19">SUM(G87:G95)</f>
        <v>33789.2</v>
      </c>
      <c r="H86" s="144">
        <f t="shared" si="19"/>
        <v>2544</v>
      </c>
      <c r="I86" s="188">
        <f t="shared" si="19"/>
        <v>22480</v>
      </c>
      <c r="J86" s="188">
        <f t="shared" si="19"/>
        <v>1502</v>
      </c>
      <c r="K86" s="188">
        <f t="shared" si="19"/>
        <v>0</v>
      </c>
      <c r="L86" s="188">
        <f t="shared" si="19"/>
        <v>143.2</v>
      </c>
      <c r="M86" s="188">
        <f t="shared" si="19"/>
        <v>10</v>
      </c>
      <c r="N86" s="188">
        <f t="shared" si="19"/>
        <v>1000</v>
      </c>
      <c r="O86" s="188">
        <f t="shared" si="19"/>
        <v>3200</v>
      </c>
      <c r="P86" s="188">
        <f t="shared" si="19"/>
        <v>0</v>
      </c>
      <c r="Q86" s="188">
        <f t="shared" si="19"/>
        <v>743</v>
      </c>
      <c r="R86" s="59">
        <f t="shared" si="19"/>
        <v>2207</v>
      </c>
      <c r="S86" s="188">
        <f t="shared" si="19"/>
        <v>907</v>
      </c>
      <c r="T86" s="188">
        <f t="shared" si="19"/>
        <v>1217</v>
      </c>
      <c r="U86" s="188">
        <f t="shared" si="19"/>
        <v>19</v>
      </c>
      <c r="V86" s="188">
        <v>259</v>
      </c>
      <c r="W86" s="188">
        <f t="shared" ref="W86:AA86" si="20">SUM(W87:W95)</f>
        <v>14</v>
      </c>
      <c r="X86" s="188">
        <f t="shared" si="20"/>
        <v>487</v>
      </c>
      <c r="Y86" s="188">
        <f t="shared" si="20"/>
        <v>1689</v>
      </c>
      <c r="Z86" s="188">
        <f t="shared" si="20"/>
        <v>354</v>
      </c>
      <c r="AA86" s="188">
        <f t="shared" si="20"/>
        <v>102</v>
      </c>
      <c r="AB86" s="203"/>
    </row>
    <row r="87" s="34" customFormat="1" ht="27" customHeight="1" spans="1:28">
      <c r="A87" s="192"/>
      <c r="B87" s="178"/>
      <c r="C87" s="178" t="s">
        <v>71</v>
      </c>
      <c r="D87" s="192"/>
      <c r="E87" s="191">
        <v>20.4</v>
      </c>
      <c r="F87" s="144"/>
      <c r="G87" s="144">
        <f t="shared" ref="G87:G95" si="21">I87+K87+L87+M87+N87+O87+Q87+R87+T87+V87+X87+Y87+Z87</f>
        <v>20.4</v>
      </c>
      <c r="H87" s="144"/>
      <c r="I87" s="197"/>
      <c r="J87" s="198"/>
      <c r="K87" s="198"/>
      <c r="L87" s="197">
        <v>10.4</v>
      </c>
      <c r="M87" s="198">
        <v>10</v>
      </c>
      <c r="N87" s="198"/>
      <c r="O87" s="198"/>
      <c r="P87" s="197"/>
      <c r="Q87" s="198"/>
      <c r="R87" s="62"/>
      <c r="S87" s="198"/>
      <c r="T87" s="198"/>
      <c r="U87" s="197"/>
      <c r="V87" s="198"/>
      <c r="W87" s="197"/>
      <c r="X87" s="198"/>
      <c r="Y87" s="198"/>
      <c r="Z87" s="198"/>
      <c r="AA87" s="198"/>
      <c r="AB87" s="207"/>
    </row>
    <row r="88" s="34" customFormat="1" ht="27" customHeight="1" spans="1:28">
      <c r="A88" s="190"/>
      <c r="B88" s="92"/>
      <c r="C88" s="178" t="s">
        <v>107</v>
      </c>
      <c r="D88" s="192" t="s">
        <v>37</v>
      </c>
      <c r="E88" s="191">
        <v>635.2</v>
      </c>
      <c r="F88" s="144">
        <v>-4</v>
      </c>
      <c r="G88" s="144">
        <f t="shared" si="21"/>
        <v>528.2</v>
      </c>
      <c r="H88" s="144"/>
      <c r="I88" s="197"/>
      <c r="J88" s="197"/>
      <c r="K88" s="197"/>
      <c r="L88" s="197">
        <v>28.2</v>
      </c>
      <c r="M88" s="197"/>
      <c r="N88" s="198"/>
      <c r="O88" s="199"/>
      <c r="P88" s="144"/>
      <c r="Q88" s="199"/>
      <c r="R88" s="204">
        <v>175</v>
      </c>
      <c r="S88" s="197"/>
      <c r="T88" s="199">
        <v>33</v>
      </c>
      <c r="U88" s="211"/>
      <c r="V88" s="199">
        <v>29</v>
      </c>
      <c r="W88" s="144"/>
      <c r="X88" s="199"/>
      <c r="Y88" s="198">
        <v>223</v>
      </c>
      <c r="Z88" s="197">
        <v>40</v>
      </c>
      <c r="AA88" s="197"/>
      <c r="AB88" s="208"/>
    </row>
    <row r="89" s="34" customFormat="1" ht="27" customHeight="1" spans="1:28">
      <c r="A89" s="190"/>
      <c r="B89" s="92"/>
      <c r="C89" s="178" t="s">
        <v>108</v>
      </c>
      <c r="D89" s="192" t="s">
        <v>37</v>
      </c>
      <c r="E89" s="191">
        <v>1421.4</v>
      </c>
      <c r="F89" s="144">
        <v>-30</v>
      </c>
      <c r="G89" s="144">
        <f t="shared" si="21"/>
        <v>1093.4</v>
      </c>
      <c r="H89" s="144"/>
      <c r="I89" s="197"/>
      <c r="J89" s="197"/>
      <c r="K89" s="197"/>
      <c r="L89" s="197">
        <v>12.4</v>
      </c>
      <c r="M89" s="197"/>
      <c r="N89" s="198"/>
      <c r="O89" s="199"/>
      <c r="P89" s="144"/>
      <c r="Q89" s="199"/>
      <c r="R89" s="204">
        <v>221</v>
      </c>
      <c r="S89" s="197"/>
      <c r="T89" s="199">
        <v>33</v>
      </c>
      <c r="U89" s="211"/>
      <c r="V89" s="199">
        <v>29</v>
      </c>
      <c r="W89" s="144"/>
      <c r="X89" s="199">
        <v>487</v>
      </c>
      <c r="Y89" s="198">
        <v>226</v>
      </c>
      <c r="Z89" s="197">
        <v>85</v>
      </c>
      <c r="AA89" s="197"/>
      <c r="AB89" s="203"/>
    </row>
    <row r="90" s="34" customFormat="1" ht="27" customHeight="1" spans="1:28">
      <c r="A90" s="190"/>
      <c r="B90" s="92"/>
      <c r="C90" s="178" t="s">
        <v>109</v>
      </c>
      <c r="D90" s="192" t="s">
        <v>37</v>
      </c>
      <c r="E90" s="191">
        <v>1816</v>
      </c>
      <c r="F90" s="144">
        <v>114</v>
      </c>
      <c r="G90" s="144">
        <f t="shared" si="21"/>
        <v>1630</v>
      </c>
      <c r="H90" s="144"/>
      <c r="I90" s="197"/>
      <c r="J90" s="197"/>
      <c r="K90" s="197"/>
      <c r="L90" s="197">
        <v>14</v>
      </c>
      <c r="M90" s="197"/>
      <c r="N90" s="198"/>
      <c r="O90" s="199"/>
      <c r="P90" s="144"/>
      <c r="Q90" s="199">
        <v>743</v>
      </c>
      <c r="R90" s="204">
        <v>129</v>
      </c>
      <c r="S90" s="197"/>
      <c r="T90" s="199">
        <v>485</v>
      </c>
      <c r="U90" s="211"/>
      <c r="V90" s="199">
        <v>31</v>
      </c>
      <c r="W90" s="144"/>
      <c r="X90" s="199"/>
      <c r="Y90" s="198">
        <v>203</v>
      </c>
      <c r="Z90" s="197">
        <v>25</v>
      </c>
      <c r="AA90" s="197"/>
      <c r="AB90" s="207"/>
    </row>
    <row r="91" s="34" customFormat="1" ht="27" customHeight="1" spans="1:28">
      <c r="A91" s="190"/>
      <c r="B91" s="92"/>
      <c r="C91" s="178" t="s">
        <v>110</v>
      </c>
      <c r="D91" s="192" t="s">
        <v>37</v>
      </c>
      <c r="E91" s="191">
        <v>709.6</v>
      </c>
      <c r="F91" s="144"/>
      <c r="G91" s="144">
        <f t="shared" si="21"/>
        <v>467.6</v>
      </c>
      <c r="H91" s="144">
        <f t="shared" ref="H91:H95" si="22">J91+P91+S91+U91+W91+AA91</f>
        <v>262</v>
      </c>
      <c r="I91" s="197"/>
      <c r="J91" s="197"/>
      <c r="K91" s="197"/>
      <c r="L91" s="197">
        <v>15.6</v>
      </c>
      <c r="M91" s="197"/>
      <c r="N91" s="198"/>
      <c r="O91" s="199"/>
      <c r="P91" s="197"/>
      <c r="Q91" s="199"/>
      <c r="R91" s="204">
        <v>217</v>
      </c>
      <c r="S91" s="197">
        <v>217</v>
      </c>
      <c r="T91" s="199">
        <v>50</v>
      </c>
      <c r="U91" s="211">
        <v>12</v>
      </c>
      <c r="V91" s="199">
        <v>36</v>
      </c>
      <c r="W91" s="197">
        <v>9</v>
      </c>
      <c r="X91" s="199"/>
      <c r="Y91" s="198">
        <v>125</v>
      </c>
      <c r="Z91" s="197">
        <v>24</v>
      </c>
      <c r="AA91" s="197">
        <v>24</v>
      </c>
      <c r="AB91" s="207"/>
    </row>
    <row r="92" s="34" customFormat="1" ht="27" customHeight="1" spans="1:28">
      <c r="A92" s="190"/>
      <c r="B92" s="92"/>
      <c r="C92" s="178" t="s">
        <v>111</v>
      </c>
      <c r="D92" s="192" t="s">
        <v>37</v>
      </c>
      <c r="E92" s="191">
        <v>7202.4</v>
      </c>
      <c r="F92" s="144"/>
      <c r="G92" s="144">
        <f t="shared" si="21"/>
        <v>7231.4</v>
      </c>
      <c r="H92" s="144">
        <f t="shared" si="22"/>
        <v>1841</v>
      </c>
      <c r="I92" s="197">
        <v>5652</v>
      </c>
      <c r="J92" s="197">
        <v>1502</v>
      </c>
      <c r="K92" s="197"/>
      <c r="L92" s="197">
        <v>27.4</v>
      </c>
      <c r="M92" s="197"/>
      <c r="N92" s="198">
        <v>500</v>
      </c>
      <c r="O92" s="199"/>
      <c r="P92" s="197"/>
      <c r="Q92" s="199"/>
      <c r="R92" s="204">
        <v>300</v>
      </c>
      <c r="S92" s="197">
        <v>300</v>
      </c>
      <c r="T92" s="199">
        <v>496</v>
      </c>
      <c r="U92" s="211">
        <v>5</v>
      </c>
      <c r="V92" s="199">
        <v>36</v>
      </c>
      <c r="W92" s="197">
        <v>3</v>
      </c>
      <c r="X92" s="199"/>
      <c r="Y92" s="198">
        <v>189</v>
      </c>
      <c r="Z92" s="197">
        <v>31</v>
      </c>
      <c r="AA92" s="197">
        <v>31</v>
      </c>
      <c r="AB92" s="207"/>
    </row>
    <row r="93" s="34" customFormat="1" ht="27" customHeight="1" spans="1:28">
      <c r="A93" s="190"/>
      <c r="B93" s="92"/>
      <c r="C93" s="178" t="s">
        <v>112</v>
      </c>
      <c r="D93" s="192" t="s">
        <v>37</v>
      </c>
      <c r="E93" s="191">
        <v>22212.4</v>
      </c>
      <c r="F93" s="144"/>
      <c r="G93" s="144">
        <f t="shared" si="21"/>
        <v>21142.4</v>
      </c>
      <c r="H93" s="144"/>
      <c r="I93" s="197">
        <v>16828</v>
      </c>
      <c r="J93" s="197"/>
      <c r="K93" s="197"/>
      <c r="L93" s="197">
        <v>6.4</v>
      </c>
      <c r="M93" s="197"/>
      <c r="N93" s="198">
        <v>500</v>
      </c>
      <c r="O93" s="198">
        <v>3200</v>
      </c>
      <c r="P93" s="197"/>
      <c r="Q93" s="199"/>
      <c r="R93" s="204">
        <v>209</v>
      </c>
      <c r="S93" s="197"/>
      <c r="T93" s="199">
        <v>50</v>
      </c>
      <c r="U93" s="211"/>
      <c r="V93" s="199">
        <v>31</v>
      </c>
      <c r="W93" s="197"/>
      <c r="X93" s="199"/>
      <c r="Y93" s="198">
        <v>267</v>
      </c>
      <c r="Z93" s="197">
        <v>51</v>
      </c>
      <c r="AA93" s="197"/>
      <c r="AB93" s="207"/>
    </row>
    <row r="94" s="34" customFormat="1" ht="27" customHeight="1" spans="1:28">
      <c r="A94" s="190"/>
      <c r="B94" s="92"/>
      <c r="C94" s="178" t="s">
        <v>113</v>
      </c>
      <c r="D94" s="192" t="s">
        <v>37</v>
      </c>
      <c r="E94" s="191">
        <v>1393.8</v>
      </c>
      <c r="F94" s="144"/>
      <c r="G94" s="144">
        <f t="shared" si="21"/>
        <v>1022.8</v>
      </c>
      <c r="H94" s="144"/>
      <c r="I94" s="197"/>
      <c r="J94" s="197"/>
      <c r="K94" s="197"/>
      <c r="L94" s="197">
        <v>14.8</v>
      </c>
      <c r="M94" s="197"/>
      <c r="N94" s="198"/>
      <c r="O94" s="199"/>
      <c r="P94" s="197"/>
      <c r="Q94" s="199"/>
      <c r="R94" s="204">
        <v>566</v>
      </c>
      <c r="S94" s="197"/>
      <c r="T94" s="199">
        <v>35</v>
      </c>
      <c r="U94" s="211"/>
      <c r="V94" s="199">
        <v>31</v>
      </c>
      <c r="W94" s="197"/>
      <c r="X94" s="199"/>
      <c r="Y94" s="198">
        <v>325</v>
      </c>
      <c r="Z94" s="197">
        <v>51</v>
      </c>
      <c r="AA94" s="197"/>
      <c r="AB94" s="207"/>
    </row>
    <row r="95" s="34" customFormat="1" ht="27" customHeight="1" spans="1:28">
      <c r="A95" s="190"/>
      <c r="B95" s="92"/>
      <c r="C95" s="178" t="s">
        <v>114</v>
      </c>
      <c r="D95" s="192" t="s">
        <v>37</v>
      </c>
      <c r="E95" s="191">
        <v>683</v>
      </c>
      <c r="F95" s="144"/>
      <c r="G95" s="144">
        <f t="shared" si="21"/>
        <v>653</v>
      </c>
      <c r="H95" s="144">
        <f t="shared" si="22"/>
        <v>441</v>
      </c>
      <c r="I95" s="197"/>
      <c r="J95" s="197"/>
      <c r="K95" s="197"/>
      <c r="L95" s="197">
        <v>14</v>
      </c>
      <c r="M95" s="197"/>
      <c r="N95" s="198"/>
      <c r="O95" s="199"/>
      <c r="P95" s="197"/>
      <c r="Q95" s="199"/>
      <c r="R95" s="204">
        <v>390</v>
      </c>
      <c r="S95" s="197">
        <v>390</v>
      </c>
      <c r="T95" s="199">
        <v>35</v>
      </c>
      <c r="U95" s="211">
        <v>2</v>
      </c>
      <c r="V95" s="199">
        <v>36</v>
      </c>
      <c r="W95" s="197">
        <v>2</v>
      </c>
      <c r="X95" s="199"/>
      <c r="Y95" s="198">
        <v>131</v>
      </c>
      <c r="Z95" s="197">
        <v>47</v>
      </c>
      <c r="AA95" s="197">
        <v>47</v>
      </c>
      <c r="AB95" s="207"/>
    </row>
    <row r="96" s="38" customFormat="1" ht="27" customHeight="1" spans="1:28">
      <c r="A96" s="190">
        <v>10</v>
      </c>
      <c r="B96" s="92" t="s">
        <v>115</v>
      </c>
      <c r="C96" s="92" t="s">
        <v>30</v>
      </c>
      <c r="D96" s="190"/>
      <c r="E96" s="191">
        <v>9823.4</v>
      </c>
      <c r="F96" s="144">
        <v>49</v>
      </c>
      <c r="G96" s="144">
        <f t="shared" ref="G96:U96" si="23">SUM(G97:G107)</f>
        <v>10388.4</v>
      </c>
      <c r="H96" s="144">
        <f t="shared" si="23"/>
        <v>1402</v>
      </c>
      <c r="I96" s="188">
        <f t="shared" si="23"/>
        <v>2160</v>
      </c>
      <c r="J96" s="188">
        <f t="shared" si="23"/>
        <v>468</v>
      </c>
      <c r="K96" s="188">
        <f t="shared" si="23"/>
        <v>0</v>
      </c>
      <c r="L96" s="188">
        <f t="shared" si="23"/>
        <v>409.4</v>
      </c>
      <c r="M96" s="188">
        <f t="shared" si="23"/>
        <v>10</v>
      </c>
      <c r="N96" s="188">
        <f t="shared" si="23"/>
        <v>1475</v>
      </c>
      <c r="O96" s="188">
        <f t="shared" si="23"/>
        <v>0</v>
      </c>
      <c r="P96" s="188">
        <f t="shared" si="23"/>
        <v>0</v>
      </c>
      <c r="Q96" s="188">
        <f t="shared" si="23"/>
        <v>0</v>
      </c>
      <c r="R96" s="59">
        <f t="shared" si="23"/>
        <v>1729</v>
      </c>
      <c r="S96" s="188">
        <f t="shared" si="23"/>
        <v>668</v>
      </c>
      <c r="T96" s="188">
        <f t="shared" si="23"/>
        <v>364</v>
      </c>
      <c r="U96" s="188">
        <f t="shared" si="23"/>
        <v>33</v>
      </c>
      <c r="V96" s="188">
        <v>324</v>
      </c>
      <c r="W96" s="188">
        <f t="shared" ref="W96:AA96" si="24">SUM(W97:W107)</f>
        <v>33</v>
      </c>
      <c r="X96" s="188">
        <f t="shared" si="24"/>
        <v>1934</v>
      </c>
      <c r="Y96" s="188">
        <f t="shared" si="24"/>
        <v>1477</v>
      </c>
      <c r="Z96" s="188">
        <f t="shared" si="24"/>
        <v>506</v>
      </c>
      <c r="AA96" s="188">
        <f t="shared" si="24"/>
        <v>200</v>
      </c>
      <c r="AB96" s="203"/>
    </row>
    <row r="97" s="34" customFormat="1" ht="27" customHeight="1" spans="1:28">
      <c r="A97" s="192"/>
      <c r="B97" s="178"/>
      <c r="C97" s="178" t="s">
        <v>31</v>
      </c>
      <c r="D97" s="192"/>
      <c r="E97" s="191">
        <v>10</v>
      </c>
      <c r="F97" s="144"/>
      <c r="G97" s="144">
        <f t="shared" ref="G97:G107" si="25">I97+K97+L97+M97+N97+O97+Q97+R97+T97+V97+X97+Y97+Z97</f>
        <v>10</v>
      </c>
      <c r="H97" s="144"/>
      <c r="I97" s="197"/>
      <c r="J97" s="198"/>
      <c r="K97" s="198"/>
      <c r="L97" s="198"/>
      <c r="M97" s="198">
        <v>10</v>
      </c>
      <c r="N97" s="198"/>
      <c r="O97" s="198"/>
      <c r="P97" s="197"/>
      <c r="Q97" s="198"/>
      <c r="R97" s="62"/>
      <c r="S97" s="198"/>
      <c r="T97" s="198"/>
      <c r="U97" s="197"/>
      <c r="V97" s="198"/>
      <c r="W97" s="197"/>
      <c r="X97" s="198"/>
      <c r="Y97" s="198"/>
      <c r="Z97" s="198"/>
      <c r="AA97" s="198"/>
      <c r="AB97" s="207"/>
    </row>
    <row r="98" s="34" customFormat="1" ht="27" customHeight="1" spans="1:28">
      <c r="A98" s="190"/>
      <c r="B98" s="92"/>
      <c r="C98" s="178" t="s">
        <v>116</v>
      </c>
      <c r="D98" s="192"/>
      <c r="E98" s="191">
        <v>401.4</v>
      </c>
      <c r="F98" s="144"/>
      <c r="G98" s="144">
        <f t="shared" si="25"/>
        <v>438.4</v>
      </c>
      <c r="H98" s="144"/>
      <c r="I98" s="197"/>
      <c r="J98" s="197"/>
      <c r="K98" s="197"/>
      <c r="L98" s="197">
        <v>50.4</v>
      </c>
      <c r="M98" s="197"/>
      <c r="N98" s="198"/>
      <c r="O98" s="199"/>
      <c r="P98" s="144"/>
      <c r="Q98" s="199"/>
      <c r="R98" s="204">
        <v>118</v>
      </c>
      <c r="S98" s="197"/>
      <c r="T98" s="199">
        <v>30</v>
      </c>
      <c r="U98" s="144"/>
      <c r="V98" s="199">
        <v>21</v>
      </c>
      <c r="W98" s="197"/>
      <c r="X98" s="199"/>
      <c r="Y98" s="198">
        <v>159</v>
      </c>
      <c r="Z98" s="197">
        <v>60</v>
      </c>
      <c r="AA98" s="197"/>
      <c r="AB98" s="208"/>
    </row>
    <row r="99" s="39" customFormat="1" ht="27" customHeight="1" spans="1:28">
      <c r="A99" s="190"/>
      <c r="B99" s="92"/>
      <c r="C99" s="178" t="s">
        <v>117</v>
      </c>
      <c r="D99" s="192" t="s">
        <v>37</v>
      </c>
      <c r="E99" s="191">
        <v>469.4</v>
      </c>
      <c r="F99" s="144">
        <v>4</v>
      </c>
      <c r="G99" s="144">
        <f t="shared" si="25"/>
        <v>490.4</v>
      </c>
      <c r="H99" s="144"/>
      <c r="I99" s="197"/>
      <c r="J99" s="197"/>
      <c r="K99" s="197"/>
      <c r="L99" s="197">
        <v>32.4</v>
      </c>
      <c r="M99" s="197"/>
      <c r="N99" s="198"/>
      <c r="O99" s="199"/>
      <c r="P99" s="144"/>
      <c r="Q99" s="199"/>
      <c r="R99" s="204">
        <v>122</v>
      </c>
      <c r="S99" s="197"/>
      <c r="T99" s="199">
        <v>52</v>
      </c>
      <c r="U99" s="144"/>
      <c r="V99" s="199">
        <v>33</v>
      </c>
      <c r="W99" s="197"/>
      <c r="X99" s="199"/>
      <c r="Y99" s="198">
        <v>218</v>
      </c>
      <c r="Z99" s="197">
        <v>33</v>
      </c>
      <c r="AA99" s="197"/>
      <c r="AB99" s="203"/>
    </row>
    <row r="100" s="34" customFormat="1" ht="27" customHeight="1" spans="1:28">
      <c r="A100" s="190"/>
      <c r="B100" s="92"/>
      <c r="C100" s="178" t="s">
        <v>118</v>
      </c>
      <c r="D100" s="192" t="s">
        <v>37</v>
      </c>
      <c r="E100" s="191">
        <v>1407.4</v>
      </c>
      <c r="F100" s="144"/>
      <c r="G100" s="144">
        <f t="shared" si="25"/>
        <v>1473.4</v>
      </c>
      <c r="H100" s="144"/>
      <c r="I100" s="197"/>
      <c r="J100" s="197"/>
      <c r="K100" s="197"/>
      <c r="L100" s="197">
        <v>37.4</v>
      </c>
      <c r="M100" s="197"/>
      <c r="N100" s="198">
        <v>500</v>
      </c>
      <c r="O100" s="199"/>
      <c r="P100" s="144"/>
      <c r="Q100" s="199"/>
      <c r="R100" s="204">
        <v>280</v>
      </c>
      <c r="S100" s="197"/>
      <c r="T100" s="199">
        <v>35</v>
      </c>
      <c r="U100" s="144"/>
      <c r="V100" s="199">
        <v>31</v>
      </c>
      <c r="W100" s="197"/>
      <c r="X100" s="199">
        <v>342</v>
      </c>
      <c r="Y100" s="198">
        <v>213</v>
      </c>
      <c r="Z100" s="197">
        <v>35</v>
      </c>
      <c r="AA100" s="197"/>
      <c r="AB100" s="203"/>
    </row>
    <row r="101" s="34" customFormat="1" ht="27" customHeight="1" spans="1:28">
      <c r="A101" s="190"/>
      <c r="B101" s="92"/>
      <c r="C101" s="178" t="s">
        <v>119</v>
      </c>
      <c r="D101" s="192" t="s">
        <v>37</v>
      </c>
      <c r="E101" s="191">
        <v>446.4</v>
      </c>
      <c r="F101" s="144">
        <v>4</v>
      </c>
      <c r="G101" s="144">
        <f t="shared" si="25"/>
        <v>527.4</v>
      </c>
      <c r="H101" s="144"/>
      <c r="I101" s="197"/>
      <c r="J101" s="197"/>
      <c r="K101" s="197"/>
      <c r="L101" s="197">
        <v>52.4</v>
      </c>
      <c r="M101" s="197"/>
      <c r="N101" s="198"/>
      <c r="O101" s="199"/>
      <c r="P101" s="144"/>
      <c r="Q101" s="199"/>
      <c r="R101" s="204">
        <v>211</v>
      </c>
      <c r="S101" s="197"/>
      <c r="T101" s="199">
        <v>37</v>
      </c>
      <c r="U101" s="144"/>
      <c r="V101" s="199">
        <v>33</v>
      </c>
      <c r="W101" s="197"/>
      <c r="X101" s="199"/>
      <c r="Y101" s="198">
        <v>134</v>
      </c>
      <c r="Z101" s="197">
        <v>60</v>
      </c>
      <c r="AA101" s="197"/>
      <c r="AB101" s="203"/>
    </row>
    <row r="102" s="34" customFormat="1" ht="27" customHeight="1" spans="1:28">
      <c r="A102" s="190"/>
      <c r="B102" s="92"/>
      <c r="C102" s="178" t="s">
        <v>120</v>
      </c>
      <c r="D102" s="192" t="s">
        <v>37</v>
      </c>
      <c r="E102" s="191">
        <v>996.2</v>
      </c>
      <c r="F102" s="144"/>
      <c r="G102" s="144">
        <f t="shared" si="25"/>
        <v>1123.2</v>
      </c>
      <c r="H102" s="144"/>
      <c r="I102" s="197"/>
      <c r="J102" s="197"/>
      <c r="K102" s="197"/>
      <c r="L102" s="197">
        <v>57.2</v>
      </c>
      <c r="M102" s="197"/>
      <c r="N102" s="198">
        <v>500</v>
      </c>
      <c r="O102" s="199"/>
      <c r="P102" s="144"/>
      <c r="Q102" s="199"/>
      <c r="R102" s="204">
        <v>244</v>
      </c>
      <c r="S102" s="197"/>
      <c r="T102" s="199">
        <v>35</v>
      </c>
      <c r="U102" s="144"/>
      <c r="V102" s="199">
        <v>31</v>
      </c>
      <c r="W102" s="197"/>
      <c r="X102" s="199"/>
      <c r="Y102" s="198">
        <v>194</v>
      </c>
      <c r="Z102" s="197">
        <v>62</v>
      </c>
      <c r="AA102" s="197"/>
      <c r="AB102" s="203"/>
    </row>
    <row r="103" s="34" customFormat="1" ht="27" customHeight="1" spans="1:28">
      <c r="A103" s="190"/>
      <c r="B103" s="92"/>
      <c r="C103" s="178" t="s">
        <v>121</v>
      </c>
      <c r="D103" s="192" t="s">
        <v>37</v>
      </c>
      <c r="E103" s="191">
        <v>1339.4</v>
      </c>
      <c r="F103" s="144"/>
      <c r="G103" s="144">
        <f t="shared" si="25"/>
        <v>1291.4</v>
      </c>
      <c r="H103" s="144"/>
      <c r="I103" s="197">
        <v>430</v>
      </c>
      <c r="J103" s="197"/>
      <c r="K103" s="197"/>
      <c r="L103" s="197">
        <v>47.4</v>
      </c>
      <c r="M103" s="197"/>
      <c r="N103" s="198"/>
      <c r="O103" s="199"/>
      <c r="P103" s="144"/>
      <c r="Q103" s="199"/>
      <c r="R103" s="204">
        <v>86</v>
      </c>
      <c r="S103" s="197"/>
      <c r="T103" s="199">
        <v>35</v>
      </c>
      <c r="U103" s="144"/>
      <c r="V103" s="199">
        <v>31</v>
      </c>
      <c r="W103" s="197"/>
      <c r="X103" s="199">
        <v>451</v>
      </c>
      <c r="Y103" s="198">
        <v>155</v>
      </c>
      <c r="Z103" s="197">
        <v>56</v>
      </c>
      <c r="AA103" s="197"/>
      <c r="AB103" s="203"/>
    </row>
    <row r="104" s="34" customFormat="1" ht="27" customHeight="1" spans="1:28">
      <c r="A104" s="190"/>
      <c r="B104" s="92"/>
      <c r="C104" s="178" t="s">
        <v>122</v>
      </c>
      <c r="D104" s="192" t="s">
        <v>37</v>
      </c>
      <c r="E104" s="191">
        <v>292.2</v>
      </c>
      <c r="F104" s="144"/>
      <c r="G104" s="144">
        <f t="shared" si="25"/>
        <v>271.2</v>
      </c>
      <c r="H104" s="144">
        <f t="shared" ref="H104:H107" si="26">J104+P104+S104+U104+W104+AA104</f>
        <v>126</v>
      </c>
      <c r="I104" s="197"/>
      <c r="J104" s="197"/>
      <c r="K104" s="197"/>
      <c r="L104" s="197">
        <v>18.2</v>
      </c>
      <c r="M104" s="197"/>
      <c r="N104" s="198"/>
      <c r="O104" s="199"/>
      <c r="P104" s="144"/>
      <c r="Q104" s="199"/>
      <c r="R104" s="204">
        <v>72</v>
      </c>
      <c r="S104" s="197">
        <v>72</v>
      </c>
      <c r="T104" s="199">
        <v>35</v>
      </c>
      <c r="U104" s="197">
        <v>8</v>
      </c>
      <c r="V104" s="199">
        <v>36</v>
      </c>
      <c r="W104" s="197">
        <v>8</v>
      </c>
      <c r="X104" s="199"/>
      <c r="Y104" s="198">
        <v>72</v>
      </c>
      <c r="Z104" s="197">
        <v>38</v>
      </c>
      <c r="AA104" s="197">
        <v>38</v>
      </c>
      <c r="AB104" s="203"/>
    </row>
    <row r="105" s="39" customFormat="1" ht="27" customHeight="1" spans="1:28">
      <c r="A105" s="190"/>
      <c r="B105" s="92"/>
      <c r="C105" s="178" t="s">
        <v>123</v>
      </c>
      <c r="D105" s="192" t="s">
        <v>37</v>
      </c>
      <c r="E105" s="191">
        <v>880.4</v>
      </c>
      <c r="F105" s="144">
        <v>-31</v>
      </c>
      <c r="G105" s="144">
        <f t="shared" si="25"/>
        <v>863.4</v>
      </c>
      <c r="H105" s="144">
        <f t="shared" si="26"/>
        <v>195</v>
      </c>
      <c r="I105" s="197"/>
      <c r="J105" s="197"/>
      <c r="K105" s="197"/>
      <c r="L105" s="197">
        <v>25.4</v>
      </c>
      <c r="M105" s="197"/>
      <c r="N105" s="198">
        <v>475</v>
      </c>
      <c r="O105" s="199"/>
      <c r="P105" s="197"/>
      <c r="Q105" s="199"/>
      <c r="R105" s="204">
        <v>104</v>
      </c>
      <c r="S105" s="197">
        <v>104</v>
      </c>
      <c r="T105" s="199">
        <v>33</v>
      </c>
      <c r="U105" s="197">
        <f>10-1</f>
        <v>9</v>
      </c>
      <c r="V105" s="199">
        <v>34</v>
      </c>
      <c r="W105" s="197">
        <f>10-1</f>
        <v>9</v>
      </c>
      <c r="X105" s="199"/>
      <c r="Y105" s="198">
        <v>119</v>
      </c>
      <c r="Z105" s="197">
        <v>73</v>
      </c>
      <c r="AA105" s="197">
        <v>73</v>
      </c>
      <c r="AB105" s="207"/>
    </row>
    <row r="106" s="39" customFormat="1" ht="27" customHeight="1" spans="1:28">
      <c r="A106" s="190"/>
      <c r="B106" s="92"/>
      <c r="C106" s="178" t="s">
        <v>124</v>
      </c>
      <c r="D106" s="192" t="s">
        <v>37</v>
      </c>
      <c r="E106" s="191">
        <v>1398.4</v>
      </c>
      <c r="F106" s="144">
        <v>72</v>
      </c>
      <c r="G106" s="144">
        <f t="shared" si="25"/>
        <v>1749.4</v>
      </c>
      <c r="H106" s="144">
        <f t="shared" si="26"/>
        <v>481</v>
      </c>
      <c r="I106" s="197"/>
      <c r="J106" s="197"/>
      <c r="K106" s="197"/>
      <c r="L106" s="197">
        <v>52.4</v>
      </c>
      <c r="M106" s="197"/>
      <c r="N106" s="198"/>
      <c r="O106" s="199"/>
      <c r="P106" s="197"/>
      <c r="Q106" s="199"/>
      <c r="R106" s="204">
        <v>403</v>
      </c>
      <c r="S106" s="197">
        <v>403</v>
      </c>
      <c r="T106" s="199">
        <v>37</v>
      </c>
      <c r="U106" s="197">
        <v>2</v>
      </c>
      <c r="V106" s="199">
        <v>38</v>
      </c>
      <c r="W106" s="197">
        <v>2</v>
      </c>
      <c r="X106" s="199">
        <v>970</v>
      </c>
      <c r="Y106" s="198">
        <v>175</v>
      </c>
      <c r="Z106" s="197">
        <v>74</v>
      </c>
      <c r="AA106" s="197">
        <v>74</v>
      </c>
      <c r="AB106" s="207"/>
    </row>
    <row r="107" s="34" customFormat="1" ht="27" customHeight="1" spans="1:28">
      <c r="A107" s="190"/>
      <c r="B107" s="92"/>
      <c r="C107" s="178" t="s">
        <v>125</v>
      </c>
      <c r="D107" s="192" t="s">
        <v>37</v>
      </c>
      <c r="E107" s="191">
        <v>2182.2</v>
      </c>
      <c r="F107" s="144"/>
      <c r="G107" s="144">
        <f t="shared" si="25"/>
        <v>2150.2</v>
      </c>
      <c r="H107" s="144">
        <f t="shared" si="26"/>
        <v>600</v>
      </c>
      <c r="I107" s="197">
        <v>1730</v>
      </c>
      <c r="J107" s="197">
        <v>468</v>
      </c>
      <c r="K107" s="197"/>
      <c r="L107" s="197">
        <v>36.2</v>
      </c>
      <c r="M107" s="197"/>
      <c r="N107" s="198"/>
      <c r="O107" s="199"/>
      <c r="P107" s="197"/>
      <c r="Q107" s="199"/>
      <c r="R107" s="204">
        <v>89</v>
      </c>
      <c r="S107" s="197">
        <v>89</v>
      </c>
      <c r="T107" s="199">
        <v>35</v>
      </c>
      <c r="U107" s="197">
        <v>14</v>
      </c>
      <c r="V107" s="199">
        <v>36</v>
      </c>
      <c r="W107" s="197">
        <v>14</v>
      </c>
      <c r="X107" s="199">
        <v>171</v>
      </c>
      <c r="Y107" s="198">
        <v>38</v>
      </c>
      <c r="Z107" s="197">
        <v>15</v>
      </c>
      <c r="AA107" s="197">
        <v>15</v>
      </c>
      <c r="AB107" s="207"/>
    </row>
    <row r="108" s="38" customFormat="1" ht="27" customHeight="1" spans="1:28">
      <c r="A108" s="190">
        <v>11</v>
      </c>
      <c r="B108" s="92" t="s">
        <v>126</v>
      </c>
      <c r="C108" s="92" t="s">
        <v>30</v>
      </c>
      <c r="D108" s="190"/>
      <c r="E108" s="191">
        <v>1980.8</v>
      </c>
      <c r="F108" s="144">
        <v>0</v>
      </c>
      <c r="G108" s="144">
        <f t="shared" ref="G108:U108" si="27">SUM(G109:G112)</f>
        <v>2476.8</v>
      </c>
      <c r="H108" s="144">
        <f t="shared" si="27"/>
        <v>876</v>
      </c>
      <c r="I108" s="188">
        <f t="shared" si="27"/>
        <v>0</v>
      </c>
      <c r="J108" s="188">
        <f t="shared" si="27"/>
        <v>0</v>
      </c>
      <c r="K108" s="188">
        <f t="shared" si="27"/>
        <v>0</v>
      </c>
      <c r="L108" s="188">
        <f t="shared" si="27"/>
        <v>48.8</v>
      </c>
      <c r="M108" s="188">
        <f t="shared" si="27"/>
        <v>10</v>
      </c>
      <c r="N108" s="188">
        <f t="shared" si="27"/>
        <v>0</v>
      </c>
      <c r="O108" s="188">
        <f t="shared" si="27"/>
        <v>0</v>
      </c>
      <c r="P108" s="188">
        <f t="shared" si="27"/>
        <v>0</v>
      </c>
      <c r="Q108" s="188">
        <f t="shared" si="27"/>
        <v>0</v>
      </c>
      <c r="R108" s="59">
        <f t="shared" si="27"/>
        <v>662</v>
      </c>
      <c r="S108" s="188">
        <f t="shared" si="27"/>
        <v>662</v>
      </c>
      <c r="T108" s="188">
        <f t="shared" si="27"/>
        <v>565</v>
      </c>
      <c r="U108" s="188">
        <f t="shared" si="27"/>
        <v>34</v>
      </c>
      <c r="V108" s="188">
        <v>98</v>
      </c>
      <c r="W108" s="188">
        <f t="shared" ref="W108:AA108" si="28">SUM(W109:W112)</f>
        <v>27</v>
      </c>
      <c r="X108" s="188">
        <f t="shared" si="28"/>
        <v>451</v>
      </c>
      <c r="Y108" s="188">
        <f t="shared" si="28"/>
        <v>489</v>
      </c>
      <c r="Z108" s="188">
        <f t="shared" si="28"/>
        <v>153</v>
      </c>
      <c r="AA108" s="188">
        <f t="shared" si="28"/>
        <v>153</v>
      </c>
      <c r="AB108" s="203"/>
    </row>
    <row r="109" s="34" customFormat="1" ht="27" customHeight="1" spans="1:28">
      <c r="A109" s="192"/>
      <c r="B109" s="178"/>
      <c r="C109" s="178" t="s">
        <v>71</v>
      </c>
      <c r="D109" s="192"/>
      <c r="E109" s="191">
        <v>10</v>
      </c>
      <c r="F109" s="144"/>
      <c r="G109" s="144">
        <f t="shared" ref="G109:G112" si="29">I109+K109+L109+M109+N109+O109+Q109+R109+T109+V109+X109+Y109+Z109</f>
        <v>10</v>
      </c>
      <c r="H109" s="144"/>
      <c r="I109" s="197"/>
      <c r="J109" s="198"/>
      <c r="K109" s="198"/>
      <c r="L109" s="198"/>
      <c r="M109" s="198">
        <v>10</v>
      </c>
      <c r="N109" s="198"/>
      <c r="O109" s="198"/>
      <c r="P109" s="197"/>
      <c r="Q109" s="198"/>
      <c r="R109" s="62"/>
      <c r="S109" s="198"/>
      <c r="T109" s="198"/>
      <c r="U109" s="197"/>
      <c r="V109" s="198"/>
      <c r="W109" s="197"/>
      <c r="X109" s="198"/>
      <c r="Y109" s="198"/>
      <c r="Z109" s="198"/>
      <c r="AA109" s="198"/>
      <c r="AB109" s="207"/>
    </row>
    <row r="110" s="34" customFormat="1" ht="27" customHeight="1" spans="1:28">
      <c r="A110" s="190"/>
      <c r="B110" s="92"/>
      <c r="C110" s="178" t="s">
        <v>127</v>
      </c>
      <c r="D110" s="192"/>
      <c r="E110" s="191">
        <v>825.6</v>
      </c>
      <c r="F110" s="144"/>
      <c r="G110" s="144">
        <f t="shared" si="29"/>
        <v>999.6</v>
      </c>
      <c r="H110" s="144">
        <f t="shared" ref="H110:H112" si="30">J110+P110+S110+U110+W110+AA110</f>
        <v>278</v>
      </c>
      <c r="I110" s="197"/>
      <c r="J110" s="197"/>
      <c r="K110" s="197"/>
      <c r="L110" s="197">
        <v>30.6</v>
      </c>
      <c r="M110" s="197"/>
      <c r="N110" s="198"/>
      <c r="O110" s="199"/>
      <c r="P110" s="144"/>
      <c r="Q110" s="199"/>
      <c r="R110" s="204">
        <v>245</v>
      </c>
      <c r="S110" s="197">
        <v>245</v>
      </c>
      <c r="T110" s="199">
        <v>30</v>
      </c>
      <c r="U110" s="211">
        <v>3</v>
      </c>
      <c r="V110" s="199">
        <v>26</v>
      </c>
      <c r="W110" s="197">
        <v>3</v>
      </c>
      <c r="X110" s="199">
        <v>451</v>
      </c>
      <c r="Y110" s="198">
        <v>190</v>
      </c>
      <c r="Z110" s="197">
        <v>27</v>
      </c>
      <c r="AA110" s="197">
        <v>27</v>
      </c>
      <c r="AB110" s="208"/>
    </row>
    <row r="111" s="34" customFormat="1" ht="27" customHeight="1" spans="1:28">
      <c r="A111" s="190"/>
      <c r="B111" s="92"/>
      <c r="C111" s="178" t="s">
        <v>128</v>
      </c>
      <c r="D111" s="192" t="s">
        <v>37</v>
      </c>
      <c r="E111" s="191">
        <v>449.6</v>
      </c>
      <c r="F111" s="144"/>
      <c r="G111" s="144">
        <f t="shared" si="29"/>
        <v>624.6</v>
      </c>
      <c r="H111" s="144">
        <f t="shared" si="30"/>
        <v>327</v>
      </c>
      <c r="I111" s="197"/>
      <c r="J111" s="197"/>
      <c r="K111" s="197"/>
      <c r="L111" s="197">
        <v>1.6</v>
      </c>
      <c r="M111" s="197"/>
      <c r="N111" s="198"/>
      <c r="O111" s="199"/>
      <c r="P111" s="197"/>
      <c r="Q111" s="199"/>
      <c r="R111" s="204">
        <v>227</v>
      </c>
      <c r="S111" s="197">
        <v>227</v>
      </c>
      <c r="T111" s="199">
        <v>35</v>
      </c>
      <c r="U111" s="211">
        <v>5</v>
      </c>
      <c r="V111" s="199">
        <v>36</v>
      </c>
      <c r="W111" s="197">
        <v>5</v>
      </c>
      <c r="X111" s="199"/>
      <c r="Y111" s="198">
        <v>235</v>
      </c>
      <c r="Z111" s="197">
        <v>90</v>
      </c>
      <c r="AA111" s="197">
        <v>90</v>
      </c>
      <c r="AB111" s="207"/>
    </row>
    <row r="112" s="34" customFormat="1" ht="27" customHeight="1" spans="1:28">
      <c r="A112" s="190"/>
      <c r="B112" s="92"/>
      <c r="C112" s="178" t="s">
        <v>129</v>
      </c>
      <c r="D112" s="192" t="s">
        <v>37</v>
      </c>
      <c r="E112" s="191">
        <v>695.6</v>
      </c>
      <c r="F112" s="144"/>
      <c r="G112" s="144">
        <f t="shared" si="29"/>
        <v>842.6</v>
      </c>
      <c r="H112" s="144">
        <f t="shared" si="30"/>
        <v>271</v>
      </c>
      <c r="I112" s="197"/>
      <c r="J112" s="197"/>
      <c r="K112" s="197"/>
      <c r="L112" s="197">
        <v>16.6</v>
      </c>
      <c r="M112" s="197"/>
      <c r="N112" s="198"/>
      <c r="O112" s="199"/>
      <c r="P112" s="197"/>
      <c r="Q112" s="199"/>
      <c r="R112" s="204">
        <v>190</v>
      </c>
      <c r="S112" s="197">
        <v>190</v>
      </c>
      <c r="T112" s="199">
        <v>500</v>
      </c>
      <c r="U112" s="211">
        <v>26</v>
      </c>
      <c r="V112" s="199">
        <v>36</v>
      </c>
      <c r="W112" s="197">
        <v>19</v>
      </c>
      <c r="X112" s="199"/>
      <c r="Y112" s="198">
        <v>64</v>
      </c>
      <c r="Z112" s="197">
        <v>36</v>
      </c>
      <c r="AA112" s="197">
        <v>36</v>
      </c>
      <c r="AB112" s="207"/>
    </row>
    <row r="113" s="38" customFormat="1" ht="26" customHeight="1" spans="1:28">
      <c r="A113" s="190">
        <v>12</v>
      </c>
      <c r="B113" s="92" t="s">
        <v>130</v>
      </c>
      <c r="C113" s="92" t="s">
        <v>30</v>
      </c>
      <c r="D113" s="190"/>
      <c r="E113" s="191">
        <v>19891.2</v>
      </c>
      <c r="F113" s="144">
        <v>-189.5</v>
      </c>
      <c r="G113" s="144">
        <f t="shared" ref="G113:U113" si="31">SUM(G114:G126)</f>
        <v>19381.7</v>
      </c>
      <c r="H113" s="144">
        <f t="shared" si="31"/>
        <v>0</v>
      </c>
      <c r="I113" s="188">
        <f t="shared" si="31"/>
        <v>4445</v>
      </c>
      <c r="J113" s="188">
        <f t="shared" si="31"/>
        <v>0</v>
      </c>
      <c r="K113" s="188">
        <f t="shared" si="31"/>
        <v>2900</v>
      </c>
      <c r="L113" s="188">
        <f t="shared" si="31"/>
        <v>178.2</v>
      </c>
      <c r="M113" s="188">
        <f t="shared" si="31"/>
        <v>359.5</v>
      </c>
      <c r="N113" s="188">
        <f t="shared" si="31"/>
        <v>1031</v>
      </c>
      <c r="O113" s="188">
        <f t="shared" si="31"/>
        <v>3040</v>
      </c>
      <c r="P113" s="188">
        <f t="shared" si="31"/>
        <v>0</v>
      </c>
      <c r="Q113" s="188">
        <f t="shared" si="31"/>
        <v>1831</v>
      </c>
      <c r="R113" s="59">
        <f t="shared" si="31"/>
        <v>1707</v>
      </c>
      <c r="S113" s="188">
        <f t="shared" si="31"/>
        <v>0</v>
      </c>
      <c r="T113" s="188">
        <f t="shared" si="31"/>
        <v>898</v>
      </c>
      <c r="U113" s="188">
        <f t="shared" si="31"/>
        <v>0</v>
      </c>
      <c r="V113" s="188">
        <v>360</v>
      </c>
      <c r="W113" s="188">
        <f t="shared" ref="W113:AA113" si="32">SUM(W114:W126)</f>
        <v>0</v>
      </c>
      <c r="X113" s="188">
        <f t="shared" si="32"/>
        <v>171</v>
      </c>
      <c r="Y113" s="188">
        <f t="shared" si="32"/>
        <v>1879</v>
      </c>
      <c r="Z113" s="188">
        <f t="shared" si="32"/>
        <v>582</v>
      </c>
      <c r="AA113" s="188">
        <f t="shared" si="32"/>
        <v>0</v>
      </c>
      <c r="AB113" s="203"/>
    </row>
    <row r="114" s="34" customFormat="1" ht="26" customHeight="1" spans="1:28">
      <c r="A114" s="192"/>
      <c r="B114" s="178"/>
      <c r="C114" s="178" t="s">
        <v>71</v>
      </c>
      <c r="D114" s="192"/>
      <c r="E114" s="191">
        <v>10</v>
      </c>
      <c r="F114" s="144">
        <v>-0.5</v>
      </c>
      <c r="G114" s="144">
        <f t="shared" ref="G114:G126" si="33">I114+K114+L114+M114+N114+O114+Q114+R114+T114+V114+X114+Y114+Z114</f>
        <v>9.5</v>
      </c>
      <c r="H114" s="144"/>
      <c r="I114" s="197"/>
      <c r="J114" s="198"/>
      <c r="K114" s="198"/>
      <c r="L114" s="198"/>
      <c r="M114" s="198">
        <v>9.5</v>
      </c>
      <c r="N114" s="198"/>
      <c r="O114" s="198"/>
      <c r="P114" s="197"/>
      <c r="Q114" s="198"/>
      <c r="R114" s="62"/>
      <c r="S114" s="198"/>
      <c r="T114" s="198"/>
      <c r="U114" s="197"/>
      <c r="V114" s="198"/>
      <c r="W114" s="197"/>
      <c r="X114" s="198"/>
      <c r="Y114" s="198"/>
      <c r="Z114" s="198"/>
      <c r="AA114" s="198"/>
      <c r="AB114" s="207"/>
    </row>
    <row r="115" s="40" customFormat="1" ht="26" customHeight="1" spans="1:28">
      <c r="A115" s="194"/>
      <c r="B115" s="93"/>
      <c r="C115" s="178" t="s">
        <v>131</v>
      </c>
      <c r="D115" s="195"/>
      <c r="E115" s="191">
        <v>334.4</v>
      </c>
      <c r="F115" s="144">
        <v>-4</v>
      </c>
      <c r="G115" s="144">
        <f t="shared" si="33"/>
        <v>413.4</v>
      </c>
      <c r="H115" s="144"/>
      <c r="I115" s="197"/>
      <c r="J115" s="197"/>
      <c r="K115" s="197"/>
      <c r="L115" s="197">
        <v>2.4</v>
      </c>
      <c r="M115" s="198">
        <v>150</v>
      </c>
      <c r="N115" s="198"/>
      <c r="O115" s="199"/>
      <c r="P115" s="144"/>
      <c r="Q115" s="199"/>
      <c r="R115" s="204">
        <v>100</v>
      </c>
      <c r="S115" s="197"/>
      <c r="T115" s="199">
        <v>28</v>
      </c>
      <c r="U115" s="144"/>
      <c r="V115" s="199">
        <v>19</v>
      </c>
      <c r="W115" s="144"/>
      <c r="X115" s="199"/>
      <c r="Y115" s="198">
        <v>80</v>
      </c>
      <c r="Z115" s="197">
        <v>34</v>
      </c>
      <c r="AA115" s="197"/>
      <c r="AB115" s="208"/>
    </row>
    <row r="116" s="34" customFormat="1" ht="26" customHeight="1" spans="1:28">
      <c r="A116" s="190"/>
      <c r="B116" s="92"/>
      <c r="C116" s="178" t="s">
        <v>132</v>
      </c>
      <c r="D116" s="192" t="s">
        <v>37</v>
      </c>
      <c r="E116" s="191">
        <v>1343.4</v>
      </c>
      <c r="F116" s="144">
        <v>37</v>
      </c>
      <c r="G116" s="144">
        <f t="shared" si="33"/>
        <v>1235.4</v>
      </c>
      <c r="H116" s="144"/>
      <c r="I116" s="197"/>
      <c r="J116" s="197"/>
      <c r="K116" s="197"/>
      <c r="L116" s="197">
        <v>24.4</v>
      </c>
      <c r="M116" s="197"/>
      <c r="N116" s="198">
        <v>531</v>
      </c>
      <c r="O116" s="199"/>
      <c r="P116" s="144"/>
      <c r="Q116" s="199"/>
      <c r="R116" s="204">
        <v>71</v>
      </c>
      <c r="S116" s="197"/>
      <c r="T116" s="199">
        <v>487</v>
      </c>
      <c r="U116" s="197"/>
      <c r="V116" s="199">
        <v>33</v>
      </c>
      <c r="W116" s="144"/>
      <c r="X116" s="199"/>
      <c r="Y116" s="198">
        <v>66</v>
      </c>
      <c r="Z116" s="197">
        <v>23</v>
      </c>
      <c r="AA116" s="197"/>
      <c r="AB116" s="207"/>
    </row>
    <row r="117" s="34" customFormat="1" ht="26" customHeight="1" spans="1:28">
      <c r="A117" s="190"/>
      <c r="B117" s="92"/>
      <c r="C117" s="178" t="s">
        <v>133</v>
      </c>
      <c r="D117" s="192" t="s">
        <v>37</v>
      </c>
      <c r="E117" s="191">
        <v>1152.4</v>
      </c>
      <c r="F117" s="144"/>
      <c r="G117" s="144">
        <f t="shared" si="33"/>
        <v>882.4</v>
      </c>
      <c r="H117" s="144"/>
      <c r="I117" s="197"/>
      <c r="J117" s="197"/>
      <c r="K117" s="197"/>
      <c r="L117" s="197">
        <v>17.4</v>
      </c>
      <c r="M117" s="197"/>
      <c r="N117" s="198"/>
      <c r="O117" s="199"/>
      <c r="P117" s="144"/>
      <c r="Q117" s="199"/>
      <c r="R117" s="204">
        <v>187</v>
      </c>
      <c r="S117" s="197"/>
      <c r="T117" s="199">
        <v>35</v>
      </c>
      <c r="U117" s="144"/>
      <c r="V117" s="199">
        <v>31</v>
      </c>
      <c r="W117" s="144"/>
      <c r="X117" s="199"/>
      <c r="Y117" s="198">
        <v>513</v>
      </c>
      <c r="Z117" s="197">
        <v>99</v>
      </c>
      <c r="AA117" s="197"/>
      <c r="AB117" s="203"/>
    </row>
    <row r="118" s="34" customFormat="1" ht="26" customHeight="1" spans="1:28">
      <c r="A118" s="190"/>
      <c r="B118" s="92"/>
      <c r="C118" s="178" t="s">
        <v>134</v>
      </c>
      <c r="D118" s="192" t="s">
        <v>37</v>
      </c>
      <c r="E118" s="191">
        <v>3949.4</v>
      </c>
      <c r="F118" s="144">
        <v>-164</v>
      </c>
      <c r="G118" s="144">
        <f t="shared" si="33"/>
        <v>3628.4</v>
      </c>
      <c r="H118" s="144"/>
      <c r="I118" s="197"/>
      <c r="J118" s="197"/>
      <c r="K118" s="197"/>
      <c r="L118" s="197">
        <v>12.4</v>
      </c>
      <c r="M118" s="197"/>
      <c r="N118" s="198"/>
      <c r="O118" s="198">
        <v>3040</v>
      </c>
      <c r="P118" s="144"/>
      <c r="Q118" s="199"/>
      <c r="R118" s="204">
        <v>164</v>
      </c>
      <c r="S118" s="197"/>
      <c r="T118" s="199">
        <v>33</v>
      </c>
      <c r="U118" s="144"/>
      <c r="V118" s="199">
        <v>29</v>
      </c>
      <c r="W118" s="144"/>
      <c r="X118" s="199"/>
      <c r="Y118" s="198">
        <v>210</v>
      </c>
      <c r="Z118" s="197">
        <v>140</v>
      </c>
      <c r="AA118" s="197"/>
      <c r="AB118" s="203"/>
    </row>
    <row r="119" s="34" customFormat="1" ht="26" customHeight="1" spans="1:28">
      <c r="A119" s="190"/>
      <c r="B119" s="92"/>
      <c r="C119" s="178" t="s">
        <v>135</v>
      </c>
      <c r="D119" s="192" t="s">
        <v>37</v>
      </c>
      <c r="E119" s="191">
        <v>4517.2</v>
      </c>
      <c r="F119" s="144">
        <v>-62</v>
      </c>
      <c r="G119" s="144">
        <f t="shared" si="33"/>
        <v>4481.2</v>
      </c>
      <c r="H119" s="144"/>
      <c r="I119" s="197"/>
      <c r="J119" s="197"/>
      <c r="K119" s="197">
        <v>2900</v>
      </c>
      <c r="L119" s="197">
        <v>13.2</v>
      </c>
      <c r="M119" s="197"/>
      <c r="N119" s="198"/>
      <c r="O119" s="199"/>
      <c r="P119" s="144"/>
      <c r="Q119" s="199">
        <v>1102</v>
      </c>
      <c r="R119" s="204">
        <v>146</v>
      </c>
      <c r="S119" s="197"/>
      <c r="T119" s="199">
        <v>33</v>
      </c>
      <c r="U119" s="144"/>
      <c r="V119" s="199">
        <v>29</v>
      </c>
      <c r="W119" s="144"/>
      <c r="X119" s="199"/>
      <c r="Y119" s="198">
        <v>227</v>
      </c>
      <c r="Z119" s="197">
        <v>31</v>
      </c>
      <c r="AA119" s="197"/>
      <c r="AB119" s="203"/>
    </row>
    <row r="120" s="34" customFormat="1" ht="26" customHeight="1" spans="1:28">
      <c r="A120" s="190"/>
      <c r="B120" s="92"/>
      <c r="C120" s="178" t="s">
        <v>136</v>
      </c>
      <c r="D120" s="192" t="s">
        <v>37</v>
      </c>
      <c r="E120" s="191">
        <v>3391.2</v>
      </c>
      <c r="F120" s="144"/>
      <c r="G120" s="144">
        <f t="shared" si="33"/>
        <v>3269.2</v>
      </c>
      <c r="H120" s="144"/>
      <c r="I120" s="197">
        <v>2725</v>
      </c>
      <c r="J120" s="197"/>
      <c r="K120" s="197"/>
      <c r="L120" s="197">
        <v>13.2</v>
      </c>
      <c r="M120" s="197"/>
      <c r="N120" s="198"/>
      <c r="O120" s="199"/>
      <c r="P120" s="144"/>
      <c r="Q120" s="199"/>
      <c r="R120" s="204">
        <v>191</v>
      </c>
      <c r="S120" s="197"/>
      <c r="T120" s="199">
        <v>35</v>
      </c>
      <c r="U120" s="144"/>
      <c r="V120" s="199">
        <v>31</v>
      </c>
      <c r="W120" s="144"/>
      <c r="X120" s="199">
        <v>171</v>
      </c>
      <c r="Y120" s="198">
        <v>83</v>
      </c>
      <c r="Z120" s="197">
        <v>20</v>
      </c>
      <c r="AA120" s="197"/>
      <c r="AB120" s="203"/>
    </row>
    <row r="121" s="39" customFormat="1" ht="26" customHeight="1" spans="1:28">
      <c r="A121" s="190"/>
      <c r="B121" s="92"/>
      <c r="C121" s="178" t="s">
        <v>137</v>
      </c>
      <c r="D121" s="192" t="s">
        <v>37</v>
      </c>
      <c r="E121" s="191">
        <v>962.4</v>
      </c>
      <c r="F121" s="144"/>
      <c r="G121" s="144">
        <f t="shared" si="33"/>
        <v>1068.4</v>
      </c>
      <c r="H121" s="144"/>
      <c r="I121" s="197"/>
      <c r="J121" s="197"/>
      <c r="K121" s="197"/>
      <c r="L121" s="197">
        <v>27.4</v>
      </c>
      <c r="M121" s="198">
        <v>100</v>
      </c>
      <c r="N121" s="198">
        <v>500</v>
      </c>
      <c r="O121" s="199"/>
      <c r="P121" s="144"/>
      <c r="Q121" s="199"/>
      <c r="R121" s="204">
        <v>160</v>
      </c>
      <c r="S121" s="197"/>
      <c r="T121" s="199">
        <v>48</v>
      </c>
      <c r="U121" s="144"/>
      <c r="V121" s="199">
        <v>31</v>
      </c>
      <c r="W121" s="144"/>
      <c r="X121" s="199"/>
      <c r="Y121" s="198">
        <v>157</v>
      </c>
      <c r="Z121" s="197">
        <v>45</v>
      </c>
      <c r="AA121" s="197"/>
      <c r="AB121" s="203"/>
    </row>
    <row r="122" s="34" customFormat="1" ht="26" customHeight="1" spans="1:28">
      <c r="A122" s="190"/>
      <c r="B122" s="92"/>
      <c r="C122" s="178" t="s">
        <v>138</v>
      </c>
      <c r="D122" s="192" t="s">
        <v>37</v>
      </c>
      <c r="E122" s="191">
        <v>1074.4</v>
      </c>
      <c r="F122" s="144"/>
      <c r="G122" s="144">
        <f t="shared" si="33"/>
        <v>1012.4</v>
      </c>
      <c r="H122" s="144"/>
      <c r="I122" s="197"/>
      <c r="J122" s="197"/>
      <c r="K122" s="197"/>
      <c r="L122" s="197">
        <v>12.4</v>
      </c>
      <c r="M122" s="197"/>
      <c r="N122" s="198"/>
      <c r="O122" s="199"/>
      <c r="P122" s="144"/>
      <c r="Q122" s="199">
        <v>729</v>
      </c>
      <c r="R122" s="204">
        <v>117</v>
      </c>
      <c r="S122" s="197"/>
      <c r="T122" s="199">
        <v>42</v>
      </c>
      <c r="U122" s="144"/>
      <c r="V122" s="199">
        <v>31</v>
      </c>
      <c r="W122" s="144"/>
      <c r="X122" s="199"/>
      <c r="Y122" s="198">
        <v>63</v>
      </c>
      <c r="Z122" s="197">
        <v>18</v>
      </c>
      <c r="AA122" s="197"/>
      <c r="AB122" s="203"/>
    </row>
    <row r="123" s="34" customFormat="1" ht="26" customHeight="1" spans="1:28">
      <c r="A123" s="190"/>
      <c r="B123" s="92"/>
      <c r="C123" s="178" t="s">
        <v>139</v>
      </c>
      <c r="D123" s="192" t="s">
        <v>37</v>
      </c>
      <c r="E123" s="191">
        <v>201.4</v>
      </c>
      <c r="F123" s="144"/>
      <c r="G123" s="144">
        <f t="shared" si="33"/>
        <v>383.4</v>
      </c>
      <c r="H123" s="144"/>
      <c r="I123" s="197"/>
      <c r="J123" s="197"/>
      <c r="K123" s="197"/>
      <c r="L123" s="197">
        <v>17.4</v>
      </c>
      <c r="M123" s="197"/>
      <c r="N123" s="198"/>
      <c r="O123" s="199"/>
      <c r="P123" s="144"/>
      <c r="Q123" s="199"/>
      <c r="R123" s="204">
        <v>182</v>
      </c>
      <c r="S123" s="197"/>
      <c r="T123" s="199">
        <v>50</v>
      </c>
      <c r="U123" s="144"/>
      <c r="V123" s="199">
        <v>31</v>
      </c>
      <c r="W123" s="144"/>
      <c r="X123" s="199"/>
      <c r="Y123" s="198">
        <v>87</v>
      </c>
      <c r="Z123" s="197">
        <v>16</v>
      </c>
      <c r="AA123" s="197"/>
      <c r="AB123" s="203"/>
    </row>
    <row r="124" s="34" customFormat="1" ht="26" customHeight="1" spans="1:28">
      <c r="A124" s="190"/>
      <c r="B124" s="92"/>
      <c r="C124" s="178" t="s">
        <v>140</v>
      </c>
      <c r="D124" s="192" t="s">
        <v>37</v>
      </c>
      <c r="E124" s="191">
        <v>2094.4</v>
      </c>
      <c r="F124" s="144"/>
      <c r="G124" s="144">
        <f t="shared" si="33"/>
        <v>2098.4</v>
      </c>
      <c r="H124" s="144"/>
      <c r="I124" s="197">
        <v>1720</v>
      </c>
      <c r="J124" s="197"/>
      <c r="K124" s="197"/>
      <c r="L124" s="197">
        <v>12.4</v>
      </c>
      <c r="M124" s="197"/>
      <c r="N124" s="198"/>
      <c r="O124" s="199"/>
      <c r="P124" s="144"/>
      <c r="Q124" s="199"/>
      <c r="R124" s="204">
        <v>169</v>
      </c>
      <c r="S124" s="197"/>
      <c r="T124" s="199">
        <v>35</v>
      </c>
      <c r="U124" s="144"/>
      <c r="V124" s="199">
        <v>31</v>
      </c>
      <c r="W124" s="144"/>
      <c r="X124" s="199"/>
      <c r="Y124" s="198">
        <v>88</v>
      </c>
      <c r="Z124" s="197">
        <v>43</v>
      </c>
      <c r="AA124" s="197"/>
      <c r="AB124" s="203"/>
    </row>
    <row r="125" s="39" customFormat="1" ht="26" customHeight="1" spans="1:28">
      <c r="A125" s="190"/>
      <c r="B125" s="92"/>
      <c r="C125" s="178" t="s">
        <v>141</v>
      </c>
      <c r="D125" s="192" t="s">
        <v>37</v>
      </c>
      <c r="E125" s="191">
        <v>350.4</v>
      </c>
      <c r="F125" s="144"/>
      <c r="G125" s="144">
        <f t="shared" si="33"/>
        <v>360.4</v>
      </c>
      <c r="H125" s="144"/>
      <c r="I125" s="197"/>
      <c r="J125" s="197"/>
      <c r="K125" s="197"/>
      <c r="L125" s="197">
        <v>12.4</v>
      </c>
      <c r="M125" s="197"/>
      <c r="N125" s="198"/>
      <c r="O125" s="199"/>
      <c r="P125" s="144"/>
      <c r="Q125" s="199"/>
      <c r="R125" s="204">
        <v>96</v>
      </c>
      <c r="S125" s="197"/>
      <c r="T125" s="199">
        <v>35</v>
      </c>
      <c r="U125" s="144"/>
      <c r="V125" s="199">
        <v>31</v>
      </c>
      <c r="W125" s="144"/>
      <c r="X125" s="199"/>
      <c r="Y125" s="198">
        <v>137</v>
      </c>
      <c r="Z125" s="197">
        <v>49</v>
      </c>
      <c r="AA125" s="197"/>
      <c r="AB125" s="203"/>
    </row>
    <row r="126" s="34" customFormat="1" ht="26" customHeight="1" spans="1:28">
      <c r="A126" s="190"/>
      <c r="B126" s="92"/>
      <c r="C126" s="178" t="s">
        <v>142</v>
      </c>
      <c r="D126" s="192" t="s">
        <v>37</v>
      </c>
      <c r="E126" s="191">
        <v>510.2</v>
      </c>
      <c r="F126" s="144">
        <v>4.00000000000006</v>
      </c>
      <c r="G126" s="144">
        <f t="shared" si="33"/>
        <v>539.2</v>
      </c>
      <c r="H126" s="144"/>
      <c r="I126" s="197"/>
      <c r="J126" s="197"/>
      <c r="K126" s="197"/>
      <c r="L126" s="197">
        <v>13.2</v>
      </c>
      <c r="M126" s="198">
        <v>100</v>
      </c>
      <c r="N126" s="198"/>
      <c r="O126" s="199"/>
      <c r="P126" s="144"/>
      <c r="Q126" s="199"/>
      <c r="R126" s="204">
        <v>124</v>
      </c>
      <c r="S126" s="197"/>
      <c r="T126" s="199">
        <v>37</v>
      </c>
      <c r="U126" s="144"/>
      <c r="V126" s="199">
        <v>33</v>
      </c>
      <c r="W126" s="144"/>
      <c r="X126" s="199"/>
      <c r="Y126" s="198">
        <v>168</v>
      </c>
      <c r="Z126" s="197">
        <v>64</v>
      </c>
      <c r="AA126" s="197"/>
      <c r="AB126" s="203"/>
    </row>
    <row r="127" s="38" customFormat="1" ht="26" customHeight="1" spans="1:28">
      <c r="A127" s="190">
        <v>13</v>
      </c>
      <c r="B127" s="92" t="s">
        <v>143</v>
      </c>
      <c r="C127" s="92" t="s">
        <v>30</v>
      </c>
      <c r="D127" s="190"/>
      <c r="E127" s="191">
        <v>10356.8</v>
      </c>
      <c r="F127" s="144">
        <v>-163</v>
      </c>
      <c r="G127" s="144">
        <f t="shared" ref="G127:U127" si="34">SUM(G128:G132)</f>
        <v>9969.8</v>
      </c>
      <c r="H127" s="144">
        <f t="shared" si="34"/>
        <v>198</v>
      </c>
      <c r="I127" s="188">
        <f t="shared" si="34"/>
        <v>2107</v>
      </c>
      <c r="J127" s="188">
        <f t="shared" si="34"/>
        <v>0</v>
      </c>
      <c r="K127" s="188">
        <f t="shared" si="34"/>
        <v>0</v>
      </c>
      <c r="L127" s="188">
        <f t="shared" si="34"/>
        <v>55.8</v>
      </c>
      <c r="M127" s="188">
        <f t="shared" si="34"/>
        <v>11</v>
      </c>
      <c r="N127" s="188">
        <f t="shared" si="34"/>
        <v>760</v>
      </c>
      <c r="O127" s="188">
        <f t="shared" si="34"/>
        <v>0</v>
      </c>
      <c r="P127" s="188">
        <f t="shared" si="34"/>
        <v>0</v>
      </c>
      <c r="Q127" s="188">
        <f t="shared" si="34"/>
        <v>0</v>
      </c>
      <c r="R127" s="59">
        <f t="shared" si="34"/>
        <v>838</v>
      </c>
      <c r="S127" s="188">
        <f t="shared" si="34"/>
        <v>143</v>
      </c>
      <c r="T127" s="188">
        <f t="shared" si="34"/>
        <v>151</v>
      </c>
      <c r="U127" s="188">
        <f t="shared" si="34"/>
        <v>1</v>
      </c>
      <c r="V127" s="188">
        <v>125</v>
      </c>
      <c r="W127" s="188">
        <f t="shared" ref="W127:AA127" si="35">SUM(W128:W132)</f>
        <v>2</v>
      </c>
      <c r="X127" s="188">
        <f t="shared" si="35"/>
        <v>4533</v>
      </c>
      <c r="Y127" s="188">
        <f t="shared" si="35"/>
        <v>1083</v>
      </c>
      <c r="Z127" s="188">
        <f t="shared" si="35"/>
        <v>306</v>
      </c>
      <c r="AA127" s="188">
        <f t="shared" si="35"/>
        <v>52</v>
      </c>
      <c r="AB127" s="203"/>
    </row>
    <row r="128" s="34" customFormat="1" ht="26" customHeight="1" spans="1:28">
      <c r="A128" s="192"/>
      <c r="B128" s="178"/>
      <c r="C128" s="178" t="s">
        <v>31</v>
      </c>
      <c r="D128" s="192"/>
      <c r="E128" s="191">
        <v>10</v>
      </c>
      <c r="F128" s="144">
        <v>1</v>
      </c>
      <c r="G128" s="144">
        <f t="shared" ref="G128:G133" si="36">I128+K128+L128+M128+N128+O128+Q128+R128+T128+V128+X128+Y128+Z128</f>
        <v>11</v>
      </c>
      <c r="H128" s="144"/>
      <c r="I128" s="197"/>
      <c r="J128" s="198"/>
      <c r="K128" s="198"/>
      <c r="L128" s="198"/>
      <c r="M128" s="198">
        <v>11</v>
      </c>
      <c r="N128" s="198"/>
      <c r="O128" s="198"/>
      <c r="P128" s="197"/>
      <c r="Q128" s="198"/>
      <c r="R128" s="62"/>
      <c r="S128" s="198"/>
      <c r="T128" s="198"/>
      <c r="U128" s="197"/>
      <c r="V128" s="198"/>
      <c r="W128" s="197"/>
      <c r="X128" s="198"/>
      <c r="Y128" s="198"/>
      <c r="Z128" s="198"/>
      <c r="AA128" s="198"/>
      <c r="AB128" s="207"/>
    </row>
    <row r="129" s="34" customFormat="1" ht="26" customHeight="1" spans="1:28">
      <c r="A129" s="190"/>
      <c r="B129" s="92"/>
      <c r="C129" s="178" t="s">
        <v>144</v>
      </c>
      <c r="D129" s="192" t="s">
        <v>37</v>
      </c>
      <c r="E129" s="191">
        <v>2321.6</v>
      </c>
      <c r="F129" s="144">
        <v>-72</v>
      </c>
      <c r="G129" s="144">
        <f t="shared" si="36"/>
        <v>2146.6</v>
      </c>
      <c r="H129" s="144"/>
      <c r="I129" s="197"/>
      <c r="J129" s="197"/>
      <c r="K129" s="197"/>
      <c r="L129" s="197">
        <v>13.6</v>
      </c>
      <c r="M129" s="197"/>
      <c r="N129" s="198"/>
      <c r="O129" s="199"/>
      <c r="P129" s="144"/>
      <c r="Q129" s="199"/>
      <c r="R129" s="204">
        <v>297</v>
      </c>
      <c r="S129" s="197"/>
      <c r="T129" s="199">
        <v>33</v>
      </c>
      <c r="U129" s="197"/>
      <c r="V129" s="199">
        <v>29</v>
      </c>
      <c r="W129" s="197"/>
      <c r="X129" s="199">
        <v>1300</v>
      </c>
      <c r="Y129" s="198">
        <v>378</v>
      </c>
      <c r="Z129" s="197">
        <v>96</v>
      </c>
      <c r="AA129" s="197"/>
      <c r="AB129" s="208"/>
    </row>
    <row r="130" s="34" customFormat="1" ht="26" customHeight="1" spans="1:28">
      <c r="A130" s="190"/>
      <c r="B130" s="92"/>
      <c r="C130" s="178" t="s">
        <v>145</v>
      </c>
      <c r="D130" s="192" t="s">
        <v>37</v>
      </c>
      <c r="E130" s="191">
        <v>2441.4</v>
      </c>
      <c r="F130" s="144">
        <v>-92</v>
      </c>
      <c r="G130" s="144">
        <f t="shared" si="36"/>
        <v>2238.4</v>
      </c>
      <c r="H130" s="144"/>
      <c r="I130" s="197"/>
      <c r="J130" s="197"/>
      <c r="K130" s="197"/>
      <c r="L130" s="197">
        <v>17.4</v>
      </c>
      <c r="M130" s="197"/>
      <c r="N130" s="198">
        <v>760</v>
      </c>
      <c r="O130" s="199"/>
      <c r="P130" s="144"/>
      <c r="Q130" s="199"/>
      <c r="R130" s="204">
        <v>178</v>
      </c>
      <c r="S130" s="197"/>
      <c r="T130" s="199">
        <v>33</v>
      </c>
      <c r="U130" s="197"/>
      <c r="V130" s="199">
        <v>29</v>
      </c>
      <c r="W130" s="197"/>
      <c r="X130" s="199">
        <v>916</v>
      </c>
      <c r="Y130" s="198">
        <v>241</v>
      </c>
      <c r="Z130" s="197">
        <v>64</v>
      </c>
      <c r="AA130" s="197"/>
      <c r="AB130" s="203"/>
    </row>
    <row r="131" s="34" customFormat="1" ht="26" customHeight="1" spans="1:28">
      <c r="A131" s="190"/>
      <c r="B131" s="92"/>
      <c r="C131" s="178" t="s">
        <v>146</v>
      </c>
      <c r="D131" s="192" t="s">
        <v>37</v>
      </c>
      <c r="E131" s="191">
        <v>3845.4</v>
      </c>
      <c r="F131" s="144"/>
      <c r="G131" s="144">
        <f t="shared" si="36"/>
        <v>3819.4</v>
      </c>
      <c r="H131" s="144">
        <f t="shared" ref="H131:H137" si="37">J131+P131+S131+U131+W131+AA131</f>
        <v>198</v>
      </c>
      <c r="I131" s="197">
        <v>2107</v>
      </c>
      <c r="J131" s="197"/>
      <c r="K131" s="197"/>
      <c r="L131" s="197">
        <v>12.4</v>
      </c>
      <c r="M131" s="197"/>
      <c r="N131" s="198"/>
      <c r="O131" s="199"/>
      <c r="P131" s="144"/>
      <c r="Q131" s="199"/>
      <c r="R131" s="204">
        <v>143</v>
      </c>
      <c r="S131" s="197">
        <v>143</v>
      </c>
      <c r="T131" s="199">
        <v>35</v>
      </c>
      <c r="U131" s="197">
        <v>1</v>
      </c>
      <c r="V131" s="199">
        <v>36</v>
      </c>
      <c r="W131" s="197">
        <v>2</v>
      </c>
      <c r="X131" s="199">
        <v>1244</v>
      </c>
      <c r="Y131" s="198">
        <v>190</v>
      </c>
      <c r="Z131" s="197">
        <v>52</v>
      </c>
      <c r="AA131" s="197">
        <v>52</v>
      </c>
      <c r="AB131" s="203"/>
    </row>
    <row r="132" s="34" customFormat="1" ht="26" customHeight="1" spans="1:28">
      <c r="A132" s="190"/>
      <c r="B132" s="92"/>
      <c r="C132" s="178" t="s">
        <v>147</v>
      </c>
      <c r="D132" s="192" t="s">
        <v>37</v>
      </c>
      <c r="E132" s="191">
        <v>1738.4</v>
      </c>
      <c r="F132" s="144"/>
      <c r="G132" s="144">
        <f t="shared" si="36"/>
        <v>1754.4</v>
      </c>
      <c r="H132" s="144"/>
      <c r="I132" s="197"/>
      <c r="J132" s="197"/>
      <c r="K132" s="197"/>
      <c r="L132" s="197">
        <v>12.4</v>
      </c>
      <c r="M132" s="197"/>
      <c r="N132" s="198"/>
      <c r="O132" s="199"/>
      <c r="P132" s="197"/>
      <c r="Q132" s="199"/>
      <c r="R132" s="204">
        <v>220</v>
      </c>
      <c r="S132" s="197"/>
      <c r="T132" s="199">
        <v>50</v>
      </c>
      <c r="U132" s="197"/>
      <c r="V132" s="199">
        <v>31</v>
      </c>
      <c r="W132" s="197"/>
      <c r="X132" s="199">
        <v>1073</v>
      </c>
      <c r="Y132" s="198">
        <v>274</v>
      </c>
      <c r="Z132" s="197">
        <v>94</v>
      </c>
      <c r="AA132" s="197"/>
      <c r="AB132" s="207"/>
    </row>
    <row r="133" s="38" customFormat="1" ht="26" customHeight="1" spans="1:28">
      <c r="A133" s="190">
        <v>14</v>
      </c>
      <c r="B133" s="92" t="s">
        <v>148</v>
      </c>
      <c r="C133" s="92" t="s">
        <v>148</v>
      </c>
      <c r="D133" s="190"/>
      <c r="E133" s="191">
        <v>1404.2</v>
      </c>
      <c r="F133" s="144"/>
      <c r="G133" s="144">
        <f t="shared" si="36"/>
        <v>1554.2</v>
      </c>
      <c r="H133" s="144">
        <f t="shared" si="37"/>
        <v>407</v>
      </c>
      <c r="I133" s="144"/>
      <c r="J133" s="144"/>
      <c r="K133" s="144"/>
      <c r="L133" s="144">
        <v>53.2</v>
      </c>
      <c r="M133" s="144"/>
      <c r="N133" s="188">
        <v>500</v>
      </c>
      <c r="O133" s="201"/>
      <c r="P133" s="144"/>
      <c r="Q133" s="201"/>
      <c r="R133" s="205">
        <v>326</v>
      </c>
      <c r="S133" s="144">
        <v>326</v>
      </c>
      <c r="T133" s="201">
        <v>30</v>
      </c>
      <c r="U133" s="144">
        <v>1</v>
      </c>
      <c r="V133" s="201">
        <v>26</v>
      </c>
      <c r="W133" s="144">
        <v>1</v>
      </c>
      <c r="X133" s="201">
        <v>342</v>
      </c>
      <c r="Y133" s="188">
        <v>198</v>
      </c>
      <c r="Z133" s="144">
        <v>79</v>
      </c>
      <c r="AA133" s="144">
        <v>79</v>
      </c>
      <c r="AB133" s="203"/>
    </row>
    <row r="134" s="38" customFormat="1" ht="26" customHeight="1" spans="1:28">
      <c r="A134" s="190">
        <v>15</v>
      </c>
      <c r="B134" s="92" t="s">
        <v>149</v>
      </c>
      <c r="C134" s="92" t="s">
        <v>30</v>
      </c>
      <c r="D134" s="190"/>
      <c r="E134" s="191">
        <v>3134.6</v>
      </c>
      <c r="F134" s="144">
        <v>-4.5</v>
      </c>
      <c r="G134" s="144">
        <f t="shared" ref="G134:U134" si="38">SUM(G135:G140)</f>
        <v>3501.1</v>
      </c>
      <c r="H134" s="144">
        <f t="shared" si="38"/>
        <v>901</v>
      </c>
      <c r="I134" s="188">
        <f t="shared" si="38"/>
        <v>0</v>
      </c>
      <c r="J134" s="188">
        <f t="shared" si="38"/>
        <v>0</v>
      </c>
      <c r="K134" s="188">
        <f t="shared" si="38"/>
        <v>0</v>
      </c>
      <c r="L134" s="188">
        <f t="shared" si="38"/>
        <v>109.6</v>
      </c>
      <c r="M134" s="188">
        <f t="shared" si="38"/>
        <v>9.5</v>
      </c>
      <c r="N134" s="188">
        <f t="shared" si="38"/>
        <v>800</v>
      </c>
      <c r="O134" s="188">
        <f t="shared" si="38"/>
        <v>0</v>
      </c>
      <c r="P134" s="188">
        <f t="shared" si="38"/>
        <v>0</v>
      </c>
      <c r="Q134" s="188">
        <f t="shared" si="38"/>
        <v>0</v>
      </c>
      <c r="R134" s="59">
        <f t="shared" si="38"/>
        <v>733</v>
      </c>
      <c r="S134" s="188">
        <f t="shared" si="38"/>
        <v>621</v>
      </c>
      <c r="T134" s="188">
        <f t="shared" si="38"/>
        <v>633</v>
      </c>
      <c r="U134" s="188">
        <f t="shared" si="38"/>
        <v>38</v>
      </c>
      <c r="V134" s="188">
        <v>163</v>
      </c>
      <c r="W134" s="188">
        <f t="shared" ref="W134:AA134" si="39">SUM(W135:W140)</f>
        <v>33</v>
      </c>
      <c r="X134" s="188">
        <f t="shared" si="39"/>
        <v>451</v>
      </c>
      <c r="Y134" s="188">
        <f t="shared" si="39"/>
        <v>362</v>
      </c>
      <c r="Z134" s="188">
        <f t="shared" si="39"/>
        <v>240</v>
      </c>
      <c r="AA134" s="188">
        <f t="shared" si="39"/>
        <v>209</v>
      </c>
      <c r="AB134" s="203"/>
    </row>
    <row r="135" s="34" customFormat="1" ht="26" customHeight="1" spans="1:28">
      <c r="A135" s="192"/>
      <c r="B135" s="178"/>
      <c r="C135" s="178" t="s">
        <v>71</v>
      </c>
      <c r="D135" s="192"/>
      <c r="E135" s="191">
        <v>10</v>
      </c>
      <c r="F135" s="144">
        <v>-0.5</v>
      </c>
      <c r="G135" s="144">
        <f t="shared" ref="G135:G140" si="40">I135+K135+L135+M135+N135+O135+Q135+R135+T135+V135+X135+Y135+Z135</f>
        <v>9.5</v>
      </c>
      <c r="H135" s="144"/>
      <c r="I135" s="197"/>
      <c r="J135" s="198"/>
      <c r="K135" s="198"/>
      <c r="L135" s="198"/>
      <c r="M135" s="198">
        <v>9.5</v>
      </c>
      <c r="N135" s="198"/>
      <c r="O135" s="198"/>
      <c r="P135" s="197"/>
      <c r="Q135" s="198"/>
      <c r="R135" s="62"/>
      <c r="S135" s="198"/>
      <c r="T135" s="198"/>
      <c r="U135" s="197"/>
      <c r="V135" s="198"/>
      <c r="W135" s="197"/>
      <c r="X135" s="198"/>
      <c r="Y135" s="198"/>
      <c r="Z135" s="198"/>
      <c r="AA135" s="198"/>
      <c r="AB135" s="207"/>
    </row>
    <row r="136" s="34" customFormat="1" ht="26" customHeight="1" spans="1:28">
      <c r="A136" s="190"/>
      <c r="B136" s="92"/>
      <c r="C136" s="178" t="s">
        <v>150</v>
      </c>
      <c r="D136" s="192" t="s">
        <v>37</v>
      </c>
      <c r="E136" s="191">
        <v>873</v>
      </c>
      <c r="F136" s="144"/>
      <c r="G136" s="144">
        <f t="shared" si="40"/>
        <v>985</v>
      </c>
      <c r="H136" s="144">
        <f t="shared" si="37"/>
        <v>287</v>
      </c>
      <c r="I136" s="197"/>
      <c r="J136" s="197"/>
      <c r="K136" s="197"/>
      <c r="L136" s="197">
        <v>58</v>
      </c>
      <c r="M136" s="197"/>
      <c r="N136" s="198"/>
      <c r="O136" s="199"/>
      <c r="P136" s="144"/>
      <c r="Q136" s="199"/>
      <c r="R136" s="204">
        <v>219</v>
      </c>
      <c r="S136" s="197">
        <v>219</v>
      </c>
      <c r="T136" s="199">
        <v>500</v>
      </c>
      <c r="U136" s="197">
        <v>5</v>
      </c>
      <c r="V136" s="199">
        <v>36</v>
      </c>
      <c r="W136" s="197">
        <v>4</v>
      </c>
      <c r="X136" s="199"/>
      <c r="Y136" s="198">
        <v>113</v>
      </c>
      <c r="Z136" s="197">
        <v>59</v>
      </c>
      <c r="AA136" s="197">
        <v>59</v>
      </c>
      <c r="AB136" s="207"/>
    </row>
    <row r="137" s="41" customFormat="1" ht="26" customHeight="1" spans="1:28">
      <c r="A137" s="190"/>
      <c r="B137" s="92"/>
      <c r="C137" s="178" t="s">
        <v>151</v>
      </c>
      <c r="D137" s="192"/>
      <c r="E137" s="191">
        <v>666</v>
      </c>
      <c r="F137" s="144"/>
      <c r="G137" s="144">
        <f t="shared" si="40"/>
        <v>674</v>
      </c>
      <c r="H137" s="144">
        <f t="shared" si="37"/>
        <v>140</v>
      </c>
      <c r="I137" s="197"/>
      <c r="J137" s="197"/>
      <c r="K137" s="197"/>
      <c r="L137" s="197">
        <v>4</v>
      </c>
      <c r="M137" s="197"/>
      <c r="N137" s="198"/>
      <c r="O137" s="199"/>
      <c r="P137" s="197"/>
      <c r="Q137" s="199"/>
      <c r="R137" s="204">
        <v>68</v>
      </c>
      <c r="S137" s="197">
        <v>68</v>
      </c>
      <c r="T137" s="199">
        <v>30</v>
      </c>
      <c r="U137" s="197">
        <v>21</v>
      </c>
      <c r="V137" s="199">
        <v>26</v>
      </c>
      <c r="W137" s="197">
        <v>18</v>
      </c>
      <c r="X137" s="199">
        <v>451</v>
      </c>
      <c r="Y137" s="198">
        <v>62</v>
      </c>
      <c r="Z137" s="197">
        <v>33</v>
      </c>
      <c r="AA137" s="197">
        <v>33</v>
      </c>
      <c r="AB137" s="207"/>
    </row>
    <row r="138" s="34" customFormat="1" ht="26" customHeight="1" spans="1:28">
      <c r="A138" s="190"/>
      <c r="B138" s="92"/>
      <c r="C138" s="178" t="s">
        <v>152</v>
      </c>
      <c r="D138" s="192" t="s">
        <v>37</v>
      </c>
      <c r="E138" s="191">
        <v>1046.8</v>
      </c>
      <c r="F138" s="144"/>
      <c r="G138" s="144">
        <f t="shared" si="40"/>
        <v>1083.8</v>
      </c>
      <c r="H138" s="144"/>
      <c r="I138" s="197"/>
      <c r="J138" s="197"/>
      <c r="K138" s="197"/>
      <c r="L138" s="197">
        <v>22.8</v>
      </c>
      <c r="M138" s="197"/>
      <c r="N138" s="198">
        <v>800</v>
      </c>
      <c r="O138" s="199"/>
      <c r="P138" s="197"/>
      <c r="Q138" s="199"/>
      <c r="R138" s="204">
        <v>112</v>
      </c>
      <c r="S138" s="197"/>
      <c r="T138" s="199">
        <v>35</v>
      </c>
      <c r="U138" s="197"/>
      <c r="V138" s="199">
        <v>31</v>
      </c>
      <c r="W138" s="197"/>
      <c r="X138" s="199"/>
      <c r="Y138" s="198">
        <v>52</v>
      </c>
      <c r="Z138" s="197">
        <v>31</v>
      </c>
      <c r="AA138" s="197"/>
      <c r="AB138" s="207"/>
    </row>
    <row r="139" s="34" customFormat="1" ht="26" customHeight="1" spans="1:28">
      <c r="A139" s="190"/>
      <c r="B139" s="92"/>
      <c r="C139" s="178" t="s">
        <v>153</v>
      </c>
      <c r="D139" s="192" t="s">
        <v>37</v>
      </c>
      <c r="E139" s="191">
        <v>259.4</v>
      </c>
      <c r="F139" s="144"/>
      <c r="G139" s="144">
        <f t="shared" si="40"/>
        <v>359.4</v>
      </c>
      <c r="H139" s="144">
        <f>J139+P139+S139+U139+W139+AA139</f>
        <v>292</v>
      </c>
      <c r="I139" s="197"/>
      <c r="J139" s="197"/>
      <c r="K139" s="197"/>
      <c r="L139" s="197">
        <v>12.4</v>
      </c>
      <c r="M139" s="197"/>
      <c r="N139" s="198"/>
      <c r="O139" s="199"/>
      <c r="P139" s="197"/>
      <c r="Q139" s="199"/>
      <c r="R139" s="204">
        <v>220</v>
      </c>
      <c r="S139" s="197">
        <v>220</v>
      </c>
      <c r="T139" s="199">
        <v>35</v>
      </c>
      <c r="U139" s="197">
        <v>8</v>
      </c>
      <c r="V139" s="199">
        <v>36</v>
      </c>
      <c r="W139" s="197">
        <v>8</v>
      </c>
      <c r="X139" s="199"/>
      <c r="Y139" s="198"/>
      <c r="Z139" s="197">
        <v>56</v>
      </c>
      <c r="AA139" s="197">
        <v>56</v>
      </c>
      <c r="AB139" s="207"/>
    </row>
    <row r="140" s="34" customFormat="1" ht="26" customHeight="1" spans="1:28">
      <c r="A140" s="190"/>
      <c r="B140" s="92"/>
      <c r="C140" s="178" t="s">
        <v>154</v>
      </c>
      <c r="D140" s="192" t="s">
        <v>37</v>
      </c>
      <c r="E140" s="191">
        <v>279.4</v>
      </c>
      <c r="F140" s="144">
        <v>-4</v>
      </c>
      <c r="G140" s="144">
        <f t="shared" si="40"/>
        <v>389.4</v>
      </c>
      <c r="H140" s="144">
        <f>J140+P140+S140+U140+W140+AA140</f>
        <v>182</v>
      </c>
      <c r="I140" s="197"/>
      <c r="J140" s="197"/>
      <c r="K140" s="197"/>
      <c r="L140" s="197">
        <v>12.4</v>
      </c>
      <c r="M140" s="197"/>
      <c r="N140" s="198"/>
      <c r="O140" s="199"/>
      <c r="P140" s="197"/>
      <c r="Q140" s="199"/>
      <c r="R140" s="204">
        <v>114</v>
      </c>
      <c r="S140" s="197">
        <v>114</v>
      </c>
      <c r="T140" s="199">
        <v>33</v>
      </c>
      <c r="U140" s="197">
        <v>4</v>
      </c>
      <c r="V140" s="199">
        <v>34</v>
      </c>
      <c r="W140" s="197">
        <v>3</v>
      </c>
      <c r="X140" s="199"/>
      <c r="Y140" s="198">
        <v>135</v>
      </c>
      <c r="Z140" s="197">
        <v>61</v>
      </c>
      <c r="AA140" s="197">
        <v>61</v>
      </c>
      <c r="AB140" s="207"/>
    </row>
    <row r="141" s="38" customFormat="1" ht="25" customHeight="1" spans="1:28">
      <c r="A141" s="190">
        <v>16</v>
      </c>
      <c r="B141" s="92" t="s">
        <v>155</v>
      </c>
      <c r="C141" s="92" t="s">
        <v>30</v>
      </c>
      <c r="D141" s="190"/>
      <c r="E141" s="191">
        <v>11315.6</v>
      </c>
      <c r="F141" s="144">
        <v>38</v>
      </c>
      <c r="G141" s="144">
        <f t="shared" ref="G141:U141" si="41">SUM(G142:G147)</f>
        <v>11594.6</v>
      </c>
      <c r="H141" s="144">
        <f t="shared" si="41"/>
        <v>0</v>
      </c>
      <c r="I141" s="188">
        <f t="shared" si="41"/>
        <v>1987</v>
      </c>
      <c r="J141" s="188">
        <f t="shared" si="41"/>
        <v>0</v>
      </c>
      <c r="K141" s="188">
        <f t="shared" si="41"/>
        <v>0</v>
      </c>
      <c r="L141" s="188">
        <f t="shared" si="41"/>
        <v>51.6</v>
      </c>
      <c r="M141" s="188">
        <f t="shared" si="41"/>
        <v>10</v>
      </c>
      <c r="N141" s="188">
        <f t="shared" si="41"/>
        <v>1032</v>
      </c>
      <c r="O141" s="188">
        <f t="shared" si="41"/>
        <v>0</v>
      </c>
      <c r="P141" s="188">
        <f t="shared" si="41"/>
        <v>0</v>
      </c>
      <c r="Q141" s="188">
        <f t="shared" si="41"/>
        <v>5727</v>
      </c>
      <c r="R141" s="59">
        <f t="shared" si="41"/>
        <v>576</v>
      </c>
      <c r="S141" s="188">
        <f t="shared" si="41"/>
        <v>0</v>
      </c>
      <c r="T141" s="188">
        <f t="shared" si="41"/>
        <v>182</v>
      </c>
      <c r="U141" s="188">
        <f t="shared" si="41"/>
        <v>0</v>
      </c>
      <c r="V141" s="188">
        <v>137</v>
      </c>
      <c r="W141" s="188">
        <f t="shared" ref="W141:AA141" si="42">SUM(W142:W147)</f>
        <v>0</v>
      </c>
      <c r="X141" s="188">
        <f t="shared" si="42"/>
        <v>1353</v>
      </c>
      <c r="Y141" s="188">
        <f t="shared" si="42"/>
        <v>539</v>
      </c>
      <c r="Z141" s="188">
        <f t="shared" si="42"/>
        <v>0</v>
      </c>
      <c r="AA141" s="188">
        <f t="shared" si="42"/>
        <v>0</v>
      </c>
      <c r="AB141" s="203"/>
    </row>
    <row r="142" s="34" customFormat="1" ht="25" customHeight="1" spans="1:28">
      <c r="A142" s="192"/>
      <c r="B142" s="178"/>
      <c r="C142" s="178" t="s">
        <v>31</v>
      </c>
      <c r="D142" s="192"/>
      <c r="E142" s="191">
        <v>10</v>
      </c>
      <c r="F142" s="144"/>
      <c r="G142" s="144">
        <f t="shared" ref="G142:G147" si="43">I142+K142+L142+M142+N142+O142+Q142+R142+T142+V142+X142+Y142+Z142</f>
        <v>10</v>
      </c>
      <c r="H142" s="144"/>
      <c r="I142" s="197"/>
      <c r="J142" s="198"/>
      <c r="K142" s="198"/>
      <c r="L142" s="198"/>
      <c r="M142" s="198">
        <v>10</v>
      </c>
      <c r="N142" s="198"/>
      <c r="O142" s="198"/>
      <c r="P142" s="197"/>
      <c r="Q142" s="198"/>
      <c r="R142" s="62"/>
      <c r="S142" s="198"/>
      <c r="T142" s="198"/>
      <c r="U142" s="197"/>
      <c r="V142" s="198"/>
      <c r="W142" s="197"/>
      <c r="X142" s="198"/>
      <c r="Y142" s="198"/>
      <c r="Z142" s="198"/>
      <c r="AA142" s="198"/>
      <c r="AB142" s="207"/>
    </row>
    <row r="143" s="34" customFormat="1" ht="25" customHeight="1" spans="1:28">
      <c r="A143" s="190"/>
      <c r="B143" s="92"/>
      <c r="C143" s="178" t="s">
        <v>156</v>
      </c>
      <c r="D143" s="192" t="s">
        <v>37</v>
      </c>
      <c r="E143" s="191">
        <v>749.4</v>
      </c>
      <c r="F143" s="144"/>
      <c r="G143" s="144">
        <f t="shared" si="43"/>
        <v>846.4</v>
      </c>
      <c r="H143" s="144"/>
      <c r="I143" s="197"/>
      <c r="J143" s="197"/>
      <c r="K143" s="197"/>
      <c r="L143" s="197">
        <v>12.4</v>
      </c>
      <c r="M143" s="197"/>
      <c r="N143" s="198">
        <v>500</v>
      </c>
      <c r="O143" s="199"/>
      <c r="P143" s="144"/>
      <c r="Q143" s="199"/>
      <c r="R143" s="204">
        <v>166</v>
      </c>
      <c r="S143" s="197"/>
      <c r="T143" s="199">
        <v>35</v>
      </c>
      <c r="U143" s="144"/>
      <c r="V143" s="199">
        <v>31</v>
      </c>
      <c r="W143" s="144"/>
      <c r="X143" s="199"/>
      <c r="Y143" s="198">
        <v>102</v>
      </c>
      <c r="Z143" s="197"/>
      <c r="AA143" s="197"/>
      <c r="AB143" s="208"/>
    </row>
    <row r="144" s="39" customFormat="1" ht="25" customHeight="1" spans="1:28">
      <c r="A144" s="190"/>
      <c r="B144" s="92"/>
      <c r="C144" s="178" t="s">
        <v>157</v>
      </c>
      <c r="D144" s="192"/>
      <c r="E144" s="191">
        <v>3168.4</v>
      </c>
      <c r="F144" s="144"/>
      <c r="G144" s="144">
        <f t="shared" si="43"/>
        <v>3193.4</v>
      </c>
      <c r="H144" s="144"/>
      <c r="I144" s="197"/>
      <c r="J144" s="197"/>
      <c r="K144" s="197"/>
      <c r="L144" s="197">
        <v>17.4</v>
      </c>
      <c r="M144" s="197"/>
      <c r="N144" s="198"/>
      <c r="O144" s="199"/>
      <c r="P144" s="144"/>
      <c r="Q144" s="199">
        <v>2963</v>
      </c>
      <c r="R144" s="204">
        <v>72</v>
      </c>
      <c r="S144" s="197"/>
      <c r="T144" s="199">
        <v>30</v>
      </c>
      <c r="U144" s="144"/>
      <c r="V144" s="199">
        <v>21</v>
      </c>
      <c r="W144" s="144"/>
      <c r="X144" s="199"/>
      <c r="Y144" s="198">
        <v>90</v>
      </c>
      <c r="Z144" s="197"/>
      <c r="AA144" s="197"/>
      <c r="AB144" s="203"/>
    </row>
    <row r="145" s="34" customFormat="1" ht="25" customHeight="1" spans="1:28">
      <c r="A145" s="190"/>
      <c r="B145" s="92"/>
      <c r="C145" s="178" t="s">
        <v>158</v>
      </c>
      <c r="D145" s="192" t="s">
        <v>37</v>
      </c>
      <c r="E145" s="191">
        <v>2666</v>
      </c>
      <c r="F145" s="144"/>
      <c r="G145" s="144">
        <f t="shared" si="43"/>
        <v>2766</v>
      </c>
      <c r="H145" s="144"/>
      <c r="I145" s="197">
        <v>1987</v>
      </c>
      <c r="J145" s="197"/>
      <c r="K145" s="197"/>
      <c r="L145" s="197"/>
      <c r="M145" s="197"/>
      <c r="N145" s="198"/>
      <c r="O145" s="199"/>
      <c r="P145" s="144"/>
      <c r="Q145" s="199"/>
      <c r="R145" s="204">
        <v>172</v>
      </c>
      <c r="S145" s="197"/>
      <c r="T145" s="199">
        <v>35</v>
      </c>
      <c r="U145" s="144"/>
      <c r="V145" s="199">
        <v>31</v>
      </c>
      <c r="W145" s="144"/>
      <c r="X145" s="199">
        <v>451</v>
      </c>
      <c r="Y145" s="198">
        <v>90</v>
      </c>
      <c r="Z145" s="197"/>
      <c r="AA145" s="197"/>
      <c r="AB145" s="203"/>
    </row>
    <row r="146" s="34" customFormat="1" ht="25" customHeight="1" spans="1:28">
      <c r="A146" s="190"/>
      <c r="B146" s="92"/>
      <c r="C146" s="178" t="s">
        <v>159</v>
      </c>
      <c r="D146" s="192"/>
      <c r="E146" s="191">
        <v>832.4</v>
      </c>
      <c r="F146" s="144">
        <v>38</v>
      </c>
      <c r="G146" s="144">
        <f t="shared" si="43"/>
        <v>808.4</v>
      </c>
      <c r="H146" s="144"/>
      <c r="I146" s="197"/>
      <c r="J146" s="197"/>
      <c r="K146" s="197"/>
      <c r="L146" s="197">
        <v>19.4</v>
      </c>
      <c r="M146" s="197"/>
      <c r="N146" s="198">
        <v>532</v>
      </c>
      <c r="O146" s="199"/>
      <c r="P146" s="144"/>
      <c r="Q146" s="199"/>
      <c r="R146" s="204">
        <v>30</v>
      </c>
      <c r="S146" s="197"/>
      <c r="T146" s="199">
        <v>47</v>
      </c>
      <c r="U146" s="144"/>
      <c r="V146" s="199">
        <v>23</v>
      </c>
      <c r="W146" s="144"/>
      <c r="X146" s="199"/>
      <c r="Y146" s="198">
        <v>157</v>
      </c>
      <c r="Z146" s="197"/>
      <c r="AA146" s="197"/>
      <c r="AB146" s="203"/>
    </row>
    <row r="147" s="34" customFormat="1" ht="25" customHeight="1" spans="1:28">
      <c r="A147" s="190"/>
      <c r="B147" s="92"/>
      <c r="C147" s="178" t="s">
        <v>160</v>
      </c>
      <c r="D147" s="192" t="s">
        <v>37</v>
      </c>
      <c r="E147" s="191">
        <v>3889.4</v>
      </c>
      <c r="F147" s="144"/>
      <c r="G147" s="144">
        <f t="shared" si="43"/>
        <v>3970.4</v>
      </c>
      <c r="H147" s="144"/>
      <c r="I147" s="197"/>
      <c r="J147" s="197"/>
      <c r="K147" s="197"/>
      <c r="L147" s="197">
        <v>2.4</v>
      </c>
      <c r="M147" s="197"/>
      <c r="N147" s="198"/>
      <c r="O147" s="199"/>
      <c r="P147" s="144"/>
      <c r="Q147" s="199">
        <v>2764</v>
      </c>
      <c r="R147" s="204">
        <v>136</v>
      </c>
      <c r="S147" s="197"/>
      <c r="T147" s="199">
        <v>35</v>
      </c>
      <c r="U147" s="144"/>
      <c r="V147" s="199">
        <v>31</v>
      </c>
      <c r="W147" s="144"/>
      <c r="X147" s="199">
        <v>902</v>
      </c>
      <c r="Y147" s="198">
        <v>100</v>
      </c>
      <c r="Z147" s="197"/>
      <c r="AA147" s="197"/>
      <c r="AB147" s="203"/>
    </row>
    <row r="148" s="38" customFormat="1" ht="25" customHeight="1" spans="1:28">
      <c r="A148" s="190">
        <v>17</v>
      </c>
      <c r="B148" s="92" t="s">
        <v>161</v>
      </c>
      <c r="C148" s="92" t="s">
        <v>30</v>
      </c>
      <c r="D148" s="190"/>
      <c r="E148" s="191">
        <v>13361.6</v>
      </c>
      <c r="F148" s="144">
        <v>2.5</v>
      </c>
      <c r="G148" s="144">
        <f t="shared" ref="G148:U148" si="44">SUM(G149:G153)</f>
        <v>13533.1</v>
      </c>
      <c r="H148" s="144">
        <f t="shared" si="44"/>
        <v>1076</v>
      </c>
      <c r="I148" s="188">
        <f t="shared" si="44"/>
        <v>9589</v>
      </c>
      <c r="J148" s="188">
        <f t="shared" si="44"/>
        <v>715</v>
      </c>
      <c r="K148" s="188">
        <f t="shared" si="44"/>
        <v>0</v>
      </c>
      <c r="L148" s="188">
        <f t="shared" si="44"/>
        <v>9.6</v>
      </c>
      <c r="M148" s="188">
        <f t="shared" si="44"/>
        <v>10.5</v>
      </c>
      <c r="N148" s="188">
        <f t="shared" si="44"/>
        <v>0</v>
      </c>
      <c r="O148" s="188">
        <f t="shared" si="44"/>
        <v>3200</v>
      </c>
      <c r="P148" s="188">
        <f t="shared" si="44"/>
        <v>0</v>
      </c>
      <c r="Q148" s="188">
        <f t="shared" si="44"/>
        <v>0</v>
      </c>
      <c r="R148" s="59">
        <f t="shared" si="44"/>
        <v>402</v>
      </c>
      <c r="S148" s="188">
        <f t="shared" si="44"/>
        <v>252</v>
      </c>
      <c r="T148" s="188">
        <f t="shared" si="44"/>
        <v>156</v>
      </c>
      <c r="U148" s="188">
        <f t="shared" si="44"/>
        <v>57</v>
      </c>
      <c r="V148" s="188">
        <v>141</v>
      </c>
      <c r="W148" s="188">
        <f t="shared" ref="W148:AA148" si="45">SUM(W149:W153)</f>
        <v>52</v>
      </c>
      <c r="X148" s="188">
        <f t="shared" si="45"/>
        <v>0</v>
      </c>
      <c r="Y148" s="188">
        <f t="shared" si="45"/>
        <v>25</v>
      </c>
      <c r="Z148" s="188">
        <f t="shared" si="45"/>
        <v>0</v>
      </c>
      <c r="AA148" s="188">
        <f t="shared" si="45"/>
        <v>0</v>
      </c>
      <c r="AB148" s="203"/>
    </row>
    <row r="149" s="34" customFormat="1" ht="25" customHeight="1" spans="1:28">
      <c r="A149" s="192"/>
      <c r="B149" s="178"/>
      <c r="C149" s="178" t="s">
        <v>71</v>
      </c>
      <c r="D149" s="192"/>
      <c r="E149" s="191">
        <v>10</v>
      </c>
      <c r="F149" s="144">
        <v>0.5</v>
      </c>
      <c r="G149" s="144">
        <f t="shared" ref="G149:G153" si="46">I149+K149+L149+M149+N149+O149+Q149+R149+T149+V149+X149+Y149+Z149</f>
        <v>10.5</v>
      </c>
      <c r="H149" s="144"/>
      <c r="I149" s="197"/>
      <c r="J149" s="198"/>
      <c r="K149" s="198"/>
      <c r="L149" s="198"/>
      <c r="M149" s="198">
        <v>10.5</v>
      </c>
      <c r="N149" s="198"/>
      <c r="O149" s="198"/>
      <c r="P149" s="197"/>
      <c r="Q149" s="198"/>
      <c r="R149" s="62"/>
      <c r="S149" s="198"/>
      <c r="T149" s="198"/>
      <c r="U149" s="197"/>
      <c r="V149" s="198"/>
      <c r="W149" s="197"/>
      <c r="X149" s="198"/>
      <c r="Y149" s="198"/>
      <c r="Z149" s="198"/>
      <c r="AA149" s="198"/>
      <c r="AB149" s="207"/>
    </row>
    <row r="150" s="34" customFormat="1" ht="25" customHeight="1" spans="1:28">
      <c r="A150" s="190"/>
      <c r="B150" s="92"/>
      <c r="C150" s="178" t="s">
        <v>162</v>
      </c>
      <c r="D150" s="192" t="s">
        <v>37</v>
      </c>
      <c r="E150" s="191">
        <v>113.6</v>
      </c>
      <c r="F150" s="144"/>
      <c r="G150" s="144">
        <f t="shared" si="46"/>
        <v>158.6</v>
      </c>
      <c r="H150" s="144">
        <f t="shared" ref="H150:H153" si="47">J150+P150+S150+U150+W150+AA150</f>
        <v>122</v>
      </c>
      <c r="I150" s="197"/>
      <c r="J150" s="197"/>
      <c r="K150" s="197"/>
      <c r="L150" s="197">
        <v>1.6</v>
      </c>
      <c r="M150" s="197"/>
      <c r="N150" s="198"/>
      <c r="O150" s="199"/>
      <c r="P150" s="144"/>
      <c r="Q150" s="199"/>
      <c r="R150" s="204">
        <v>86</v>
      </c>
      <c r="S150" s="197">
        <v>86</v>
      </c>
      <c r="T150" s="199">
        <v>35</v>
      </c>
      <c r="U150" s="211">
        <v>19</v>
      </c>
      <c r="V150" s="199">
        <v>36</v>
      </c>
      <c r="W150" s="197">
        <v>17</v>
      </c>
      <c r="X150" s="199"/>
      <c r="Y150" s="198"/>
      <c r="Z150" s="197"/>
      <c r="AA150" s="197"/>
      <c r="AB150" s="208"/>
    </row>
    <row r="151" s="34" customFormat="1" ht="25" customHeight="1" spans="1:28">
      <c r="A151" s="190"/>
      <c r="B151" s="92"/>
      <c r="C151" s="178" t="s">
        <v>163</v>
      </c>
      <c r="D151" s="192" t="s">
        <v>37</v>
      </c>
      <c r="E151" s="191">
        <v>3562.6</v>
      </c>
      <c r="F151" s="144"/>
      <c r="G151" s="144">
        <f t="shared" si="46"/>
        <v>3634.6</v>
      </c>
      <c r="H151" s="144">
        <f t="shared" si="47"/>
        <v>163</v>
      </c>
      <c r="I151" s="197">
        <v>3435</v>
      </c>
      <c r="J151" s="197"/>
      <c r="K151" s="197"/>
      <c r="L151" s="197">
        <v>1.6</v>
      </c>
      <c r="M151" s="197"/>
      <c r="N151" s="198"/>
      <c r="O151" s="199"/>
      <c r="P151" s="197"/>
      <c r="Q151" s="199"/>
      <c r="R151" s="204">
        <v>126</v>
      </c>
      <c r="S151" s="197">
        <v>126</v>
      </c>
      <c r="T151" s="199">
        <v>35</v>
      </c>
      <c r="U151" s="211">
        <v>20</v>
      </c>
      <c r="V151" s="199">
        <v>37</v>
      </c>
      <c r="W151" s="197">
        <v>17</v>
      </c>
      <c r="X151" s="199"/>
      <c r="Y151" s="198"/>
      <c r="Z151" s="197"/>
      <c r="AA151" s="197"/>
      <c r="AB151" s="207"/>
    </row>
    <row r="152" s="34" customFormat="1" ht="25" customHeight="1" spans="1:28">
      <c r="A152" s="190"/>
      <c r="B152" s="92"/>
      <c r="C152" s="178" t="s">
        <v>164</v>
      </c>
      <c r="D152" s="192" t="s">
        <v>37</v>
      </c>
      <c r="E152" s="191">
        <v>8181.8</v>
      </c>
      <c r="F152" s="144"/>
      <c r="G152" s="144">
        <f t="shared" si="46"/>
        <v>8250.8</v>
      </c>
      <c r="H152" s="144"/>
      <c r="I152" s="197">
        <v>4790</v>
      </c>
      <c r="J152" s="197"/>
      <c r="K152" s="197"/>
      <c r="L152" s="197">
        <v>4.8</v>
      </c>
      <c r="M152" s="197"/>
      <c r="N152" s="198"/>
      <c r="O152" s="198">
        <v>3200</v>
      </c>
      <c r="P152" s="197"/>
      <c r="Q152" s="199"/>
      <c r="R152" s="204">
        <v>150</v>
      </c>
      <c r="S152" s="197"/>
      <c r="T152" s="199">
        <v>50</v>
      </c>
      <c r="U152" s="211"/>
      <c r="V152" s="199">
        <v>31</v>
      </c>
      <c r="W152" s="197"/>
      <c r="X152" s="199"/>
      <c r="Y152" s="198">
        <v>25</v>
      </c>
      <c r="Z152" s="197"/>
      <c r="AA152" s="197"/>
      <c r="AB152" s="207"/>
    </row>
    <row r="153" s="39" customFormat="1" ht="25" customHeight="1" spans="1:28">
      <c r="A153" s="190"/>
      <c r="B153" s="92"/>
      <c r="C153" s="178" t="s">
        <v>165</v>
      </c>
      <c r="D153" s="192" t="s">
        <v>37</v>
      </c>
      <c r="E153" s="191">
        <v>1493.6</v>
      </c>
      <c r="F153" s="144">
        <v>2</v>
      </c>
      <c r="G153" s="144">
        <f t="shared" si="46"/>
        <v>1478.6</v>
      </c>
      <c r="H153" s="144">
        <f t="shared" si="47"/>
        <v>791</v>
      </c>
      <c r="I153" s="197">
        <v>1364</v>
      </c>
      <c r="J153" s="197">
        <v>715</v>
      </c>
      <c r="K153" s="197"/>
      <c r="L153" s="197">
        <v>1.6</v>
      </c>
      <c r="M153" s="197"/>
      <c r="N153" s="198"/>
      <c r="O153" s="199"/>
      <c r="P153" s="197"/>
      <c r="Q153" s="199"/>
      <c r="R153" s="204">
        <v>40</v>
      </c>
      <c r="S153" s="197">
        <v>40</v>
      </c>
      <c r="T153" s="199">
        <v>36</v>
      </c>
      <c r="U153" s="211">
        <v>18</v>
      </c>
      <c r="V153" s="199">
        <v>37</v>
      </c>
      <c r="W153" s="197">
        <v>18</v>
      </c>
      <c r="X153" s="199"/>
      <c r="Y153" s="198"/>
      <c r="Z153" s="197"/>
      <c r="AA153" s="197"/>
      <c r="AB153" s="207"/>
    </row>
    <row r="154" s="38" customFormat="1" ht="25" customHeight="1" spans="1:28">
      <c r="A154" s="190">
        <v>18</v>
      </c>
      <c r="B154" s="92" t="s">
        <v>166</v>
      </c>
      <c r="C154" s="92" t="s">
        <v>30</v>
      </c>
      <c r="D154" s="190"/>
      <c r="E154" s="191">
        <v>19943.4</v>
      </c>
      <c r="F154" s="144">
        <v>3.5</v>
      </c>
      <c r="G154" s="144">
        <f t="shared" ref="G154:U154" si="48">SUM(G155:G158)</f>
        <v>20309.9</v>
      </c>
      <c r="H154" s="144">
        <f t="shared" si="48"/>
        <v>0</v>
      </c>
      <c r="I154" s="188">
        <f t="shared" si="48"/>
        <v>19104</v>
      </c>
      <c r="J154" s="188">
        <f t="shared" si="48"/>
        <v>0</v>
      </c>
      <c r="K154" s="188">
        <f t="shared" si="48"/>
        <v>0</v>
      </c>
      <c r="L154" s="188">
        <f t="shared" si="48"/>
        <v>30.4</v>
      </c>
      <c r="M154" s="188">
        <f t="shared" si="48"/>
        <v>9.5</v>
      </c>
      <c r="N154" s="188">
        <f t="shared" si="48"/>
        <v>0</v>
      </c>
      <c r="O154" s="188">
        <f t="shared" si="48"/>
        <v>0</v>
      </c>
      <c r="P154" s="188">
        <f t="shared" si="48"/>
        <v>0</v>
      </c>
      <c r="Q154" s="188">
        <f t="shared" si="48"/>
        <v>0</v>
      </c>
      <c r="R154" s="59">
        <f t="shared" si="48"/>
        <v>410</v>
      </c>
      <c r="S154" s="188">
        <f t="shared" si="48"/>
        <v>0</v>
      </c>
      <c r="T154" s="188">
        <f t="shared" si="48"/>
        <v>572</v>
      </c>
      <c r="U154" s="188">
        <f t="shared" si="48"/>
        <v>0</v>
      </c>
      <c r="V154" s="188">
        <v>95</v>
      </c>
      <c r="W154" s="188">
        <f t="shared" ref="W154:AA154" si="49">SUM(W155:W158)</f>
        <v>0</v>
      </c>
      <c r="X154" s="188">
        <f t="shared" si="49"/>
        <v>0</v>
      </c>
      <c r="Y154" s="188">
        <f t="shared" si="49"/>
        <v>17</v>
      </c>
      <c r="Z154" s="188">
        <f t="shared" si="49"/>
        <v>72</v>
      </c>
      <c r="AA154" s="188">
        <f t="shared" si="49"/>
        <v>0</v>
      </c>
      <c r="AB154" s="203"/>
    </row>
    <row r="155" s="34" customFormat="1" ht="25" customHeight="1" spans="1:28">
      <c r="A155" s="192"/>
      <c r="B155" s="178"/>
      <c r="C155" s="178" t="s">
        <v>71</v>
      </c>
      <c r="D155" s="192"/>
      <c r="E155" s="191">
        <v>10</v>
      </c>
      <c r="F155" s="144">
        <v>-0.5</v>
      </c>
      <c r="G155" s="144">
        <f t="shared" ref="G155:G158" si="50">I155+K155+L155+M155+N155+O155+Q155+R155+T155+V155+X155+Y155+Z155</f>
        <v>9.5</v>
      </c>
      <c r="H155" s="144"/>
      <c r="I155" s="197"/>
      <c r="J155" s="198"/>
      <c r="K155" s="198"/>
      <c r="L155" s="198"/>
      <c r="M155" s="198">
        <v>9.5</v>
      </c>
      <c r="N155" s="198"/>
      <c r="O155" s="198"/>
      <c r="P155" s="197"/>
      <c r="Q155" s="198"/>
      <c r="R155" s="62"/>
      <c r="S155" s="198"/>
      <c r="T155" s="198"/>
      <c r="U155" s="197"/>
      <c r="V155" s="198"/>
      <c r="W155" s="197"/>
      <c r="X155" s="198"/>
      <c r="Y155" s="198"/>
      <c r="Z155" s="198"/>
      <c r="AA155" s="198"/>
      <c r="AB155" s="207"/>
    </row>
    <row r="156" s="34" customFormat="1" ht="35" customHeight="1" spans="1:28">
      <c r="A156" s="190"/>
      <c r="B156" s="92"/>
      <c r="C156" s="178" t="s">
        <v>167</v>
      </c>
      <c r="D156" s="192" t="s">
        <v>37</v>
      </c>
      <c r="E156" s="191">
        <v>119</v>
      </c>
      <c r="F156" s="144">
        <v>4</v>
      </c>
      <c r="G156" s="144">
        <f t="shared" si="50"/>
        <v>246</v>
      </c>
      <c r="H156" s="144"/>
      <c r="I156" s="197"/>
      <c r="J156" s="197"/>
      <c r="K156" s="197"/>
      <c r="L156" s="197">
        <v>8</v>
      </c>
      <c r="M156" s="197"/>
      <c r="N156" s="198"/>
      <c r="O156" s="199"/>
      <c r="P156" s="144"/>
      <c r="Q156" s="199"/>
      <c r="R156" s="204">
        <v>123</v>
      </c>
      <c r="S156" s="197"/>
      <c r="T156" s="199">
        <v>52</v>
      </c>
      <c r="U156" s="144"/>
      <c r="V156" s="199">
        <v>33</v>
      </c>
      <c r="W156" s="144"/>
      <c r="X156" s="199"/>
      <c r="Y156" s="198"/>
      <c r="Z156" s="197">
        <v>30</v>
      </c>
      <c r="AA156" s="197"/>
      <c r="AB156" s="208"/>
    </row>
    <row r="157" s="34" customFormat="1" ht="25" customHeight="1" spans="1:28">
      <c r="A157" s="190"/>
      <c r="B157" s="92"/>
      <c r="C157" s="178" t="s">
        <v>168</v>
      </c>
      <c r="D157" s="192" t="s">
        <v>37</v>
      </c>
      <c r="E157" s="191">
        <v>7495.4</v>
      </c>
      <c r="F157" s="144"/>
      <c r="G157" s="144">
        <f t="shared" si="50"/>
        <v>7691.4</v>
      </c>
      <c r="H157" s="144"/>
      <c r="I157" s="197">
        <v>7380</v>
      </c>
      <c r="J157" s="197"/>
      <c r="K157" s="197"/>
      <c r="L157" s="197">
        <v>7.4</v>
      </c>
      <c r="M157" s="197"/>
      <c r="N157" s="198"/>
      <c r="O157" s="199"/>
      <c r="P157" s="144"/>
      <c r="Q157" s="199"/>
      <c r="R157" s="204">
        <v>196</v>
      </c>
      <c r="S157" s="197"/>
      <c r="T157" s="199">
        <v>35</v>
      </c>
      <c r="U157" s="144"/>
      <c r="V157" s="199">
        <v>31</v>
      </c>
      <c r="W157" s="144"/>
      <c r="X157" s="199"/>
      <c r="Y157" s="198">
        <v>17</v>
      </c>
      <c r="Z157" s="197">
        <v>25</v>
      </c>
      <c r="AA157" s="197"/>
      <c r="AB157" s="203"/>
    </row>
    <row r="158" s="34" customFormat="1" ht="25" customHeight="1" spans="1:28">
      <c r="A158" s="190"/>
      <c r="B158" s="92"/>
      <c r="C158" s="178" t="s">
        <v>169</v>
      </c>
      <c r="D158" s="192" t="s">
        <v>37</v>
      </c>
      <c r="E158" s="191">
        <v>12319</v>
      </c>
      <c r="F158" s="144"/>
      <c r="G158" s="144">
        <f t="shared" si="50"/>
        <v>12363</v>
      </c>
      <c r="H158" s="144"/>
      <c r="I158" s="197">
        <v>11724</v>
      </c>
      <c r="J158" s="197"/>
      <c r="K158" s="197"/>
      <c r="L158" s="197">
        <v>15</v>
      </c>
      <c r="M158" s="197"/>
      <c r="N158" s="198"/>
      <c r="O158" s="199"/>
      <c r="P158" s="144"/>
      <c r="Q158" s="199"/>
      <c r="R158" s="204">
        <v>91</v>
      </c>
      <c r="S158" s="197"/>
      <c r="T158" s="199">
        <v>485</v>
      </c>
      <c r="U158" s="197"/>
      <c r="V158" s="199">
        <v>31</v>
      </c>
      <c r="W158" s="144"/>
      <c r="X158" s="199"/>
      <c r="Y158" s="198"/>
      <c r="Z158" s="197">
        <v>17</v>
      </c>
      <c r="AA158" s="197"/>
      <c r="AB158" s="207"/>
    </row>
    <row r="159" s="38" customFormat="1" ht="25" customHeight="1" spans="1:28">
      <c r="A159" s="190">
        <v>19</v>
      </c>
      <c r="B159" s="92" t="s">
        <v>170</v>
      </c>
      <c r="C159" s="92" t="s">
        <v>30</v>
      </c>
      <c r="D159" s="190"/>
      <c r="E159" s="191">
        <v>17644.6</v>
      </c>
      <c r="F159" s="144">
        <v>-120.5</v>
      </c>
      <c r="G159" s="144">
        <f t="shared" ref="G159:U159" si="51">SUM(G160:G168)</f>
        <v>17545.1</v>
      </c>
      <c r="H159" s="144">
        <f t="shared" si="51"/>
        <v>3830</v>
      </c>
      <c r="I159" s="188">
        <f t="shared" si="51"/>
        <v>5844</v>
      </c>
      <c r="J159" s="188">
        <f t="shared" si="51"/>
        <v>0</v>
      </c>
      <c r="K159" s="188">
        <f t="shared" si="51"/>
        <v>0</v>
      </c>
      <c r="L159" s="188">
        <f t="shared" si="51"/>
        <v>278.6</v>
      </c>
      <c r="M159" s="188">
        <f t="shared" si="51"/>
        <v>309.5</v>
      </c>
      <c r="N159" s="188">
        <f t="shared" si="51"/>
        <v>1000</v>
      </c>
      <c r="O159" s="188">
        <f t="shared" si="51"/>
        <v>3200</v>
      </c>
      <c r="P159" s="188">
        <f t="shared" si="51"/>
        <v>3200</v>
      </c>
      <c r="Q159" s="188">
        <f t="shared" si="51"/>
        <v>740</v>
      </c>
      <c r="R159" s="59">
        <f t="shared" si="51"/>
        <v>1601</v>
      </c>
      <c r="S159" s="188">
        <f t="shared" si="51"/>
        <v>442</v>
      </c>
      <c r="T159" s="188">
        <f t="shared" si="51"/>
        <v>740</v>
      </c>
      <c r="U159" s="188">
        <f t="shared" si="51"/>
        <v>19</v>
      </c>
      <c r="V159" s="188">
        <v>259</v>
      </c>
      <c r="W159" s="188">
        <f t="shared" ref="W159:AA159" si="52">SUM(W160:W168)</f>
        <v>19</v>
      </c>
      <c r="X159" s="188">
        <f t="shared" si="52"/>
        <v>2078</v>
      </c>
      <c r="Y159" s="188">
        <f t="shared" si="52"/>
        <v>1155</v>
      </c>
      <c r="Z159" s="188">
        <f t="shared" si="52"/>
        <v>340</v>
      </c>
      <c r="AA159" s="188">
        <f t="shared" si="52"/>
        <v>150</v>
      </c>
      <c r="AB159" s="203"/>
    </row>
    <row r="160" s="34" customFormat="1" ht="25" customHeight="1" spans="1:28">
      <c r="A160" s="192"/>
      <c r="B160" s="178"/>
      <c r="C160" s="178" t="s">
        <v>31</v>
      </c>
      <c r="D160" s="192"/>
      <c r="E160" s="191">
        <v>58</v>
      </c>
      <c r="F160" s="144">
        <v>-0.5</v>
      </c>
      <c r="G160" s="144">
        <f t="shared" ref="G160:G169" si="53">I160+K160+L160+M160+N160+O160+Q160+R160+T160+V160+X160+Y160+Z160</f>
        <v>57.5</v>
      </c>
      <c r="H160" s="144"/>
      <c r="I160" s="197"/>
      <c r="J160" s="198"/>
      <c r="K160" s="198"/>
      <c r="L160" s="197">
        <v>48</v>
      </c>
      <c r="M160" s="198">
        <v>9.5</v>
      </c>
      <c r="N160" s="198"/>
      <c r="O160" s="198"/>
      <c r="P160" s="198"/>
      <c r="Q160" s="198"/>
      <c r="R160" s="62"/>
      <c r="S160" s="198"/>
      <c r="T160" s="198"/>
      <c r="U160" s="198"/>
      <c r="V160" s="198"/>
      <c r="W160" s="198"/>
      <c r="X160" s="198"/>
      <c r="Y160" s="198"/>
      <c r="Z160" s="198"/>
      <c r="AA160" s="198"/>
      <c r="AB160" s="207"/>
    </row>
    <row r="161" s="34" customFormat="1" ht="25" customHeight="1" spans="1:28">
      <c r="A161" s="190"/>
      <c r="B161" s="92"/>
      <c r="C161" s="178" t="s">
        <v>171</v>
      </c>
      <c r="D161" s="192" t="s">
        <v>37</v>
      </c>
      <c r="E161" s="191">
        <v>946.4</v>
      </c>
      <c r="F161" s="144"/>
      <c r="G161" s="144">
        <f t="shared" si="53"/>
        <v>945.4</v>
      </c>
      <c r="H161" s="144"/>
      <c r="I161" s="197"/>
      <c r="J161" s="197"/>
      <c r="K161" s="197"/>
      <c r="L161" s="197">
        <v>17.4</v>
      </c>
      <c r="M161" s="197"/>
      <c r="N161" s="198">
        <v>500</v>
      </c>
      <c r="O161" s="199"/>
      <c r="P161" s="144"/>
      <c r="Q161" s="199"/>
      <c r="R161" s="204">
        <v>181</v>
      </c>
      <c r="S161" s="197"/>
      <c r="T161" s="199">
        <v>35</v>
      </c>
      <c r="U161" s="211"/>
      <c r="V161" s="199">
        <v>31</v>
      </c>
      <c r="W161" s="144"/>
      <c r="X161" s="199"/>
      <c r="Y161" s="198">
        <v>151</v>
      </c>
      <c r="Z161" s="197">
        <v>30</v>
      </c>
      <c r="AA161" s="197"/>
      <c r="AB161" s="208"/>
    </row>
    <row r="162" s="34" customFormat="1" ht="25" customHeight="1" spans="1:28">
      <c r="A162" s="190"/>
      <c r="B162" s="92"/>
      <c r="C162" s="178" t="s">
        <v>172</v>
      </c>
      <c r="D162" s="192" t="s">
        <v>37</v>
      </c>
      <c r="E162" s="191">
        <v>1301.2</v>
      </c>
      <c r="F162" s="144"/>
      <c r="G162" s="144">
        <f t="shared" si="53"/>
        <v>1366.2</v>
      </c>
      <c r="H162" s="144"/>
      <c r="I162" s="197"/>
      <c r="J162" s="197"/>
      <c r="K162" s="197"/>
      <c r="L162" s="197">
        <v>28.2</v>
      </c>
      <c r="M162" s="198">
        <v>100</v>
      </c>
      <c r="N162" s="198">
        <v>500</v>
      </c>
      <c r="O162" s="199"/>
      <c r="P162" s="144"/>
      <c r="Q162" s="199"/>
      <c r="R162" s="204">
        <v>272</v>
      </c>
      <c r="S162" s="197"/>
      <c r="T162" s="199">
        <v>35</v>
      </c>
      <c r="U162" s="211"/>
      <c r="V162" s="199">
        <v>31</v>
      </c>
      <c r="W162" s="144"/>
      <c r="X162" s="199">
        <v>171</v>
      </c>
      <c r="Y162" s="198">
        <v>184</v>
      </c>
      <c r="Z162" s="197">
        <v>45</v>
      </c>
      <c r="AA162" s="197"/>
      <c r="AB162" s="203"/>
    </row>
    <row r="163" s="34" customFormat="1" ht="25" customHeight="1" spans="1:28">
      <c r="A163" s="190"/>
      <c r="B163" s="92"/>
      <c r="C163" s="178" t="s">
        <v>173</v>
      </c>
      <c r="D163" s="192" t="s">
        <v>37</v>
      </c>
      <c r="E163" s="191">
        <v>1434.4</v>
      </c>
      <c r="F163" s="144">
        <v>-51</v>
      </c>
      <c r="G163" s="144">
        <f t="shared" si="53"/>
        <v>1518.4</v>
      </c>
      <c r="H163" s="144"/>
      <c r="I163" s="197"/>
      <c r="J163" s="197"/>
      <c r="K163" s="197"/>
      <c r="L163" s="197">
        <v>39.4</v>
      </c>
      <c r="M163" s="197"/>
      <c r="N163" s="198"/>
      <c r="O163" s="199"/>
      <c r="P163" s="144"/>
      <c r="Q163" s="199"/>
      <c r="R163" s="204">
        <v>346</v>
      </c>
      <c r="S163" s="197"/>
      <c r="T163" s="199">
        <v>33</v>
      </c>
      <c r="U163" s="211"/>
      <c r="V163" s="199">
        <v>29</v>
      </c>
      <c r="W163" s="144"/>
      <c r="X163" s="199">
        <v>857</v>
      </c>
      <c r="Y163" s="198">
        <v>177</v>
      </c>
      <c r="Z163" s="197">
        <v>37</v>
      </c>
      <c r="AA163" s="197"/>
      <c r="AB163" s="203"/>
    </row>
    <row r="164" s="34" customFormat="1" ht="25" customHeight="1" spans="1:28">
      <c r="A164" s="190"/>
      <c r="B164" s="92"/>
      <c r="C164" s="178" t="s">
        <v>174</v>
      </c>
      <c r="D164" s="192" t="s">
        <v>37</v>
      </c>
      <c r="E164" s="191">
        <v>1038.4</v>
      </c>
      <c r="F164" s="144"/>
      <c r="G164" s="144">
        <f t="shared" si="53"/>
        <v>1072.4</v>
      </c>
      <c r="H164" s="144"/>
      <c r="I164" s="197"/>
      <c r="J164" s="197"/>
      <c r="K164" s="197"/>
      <c r="L164" s="197">
        <v>61.4</v>
      </c>
      <c r="M164" s="198">
        <v>100</v>
      </c>
      <c r="N164" s="198"/>
      <c r="O164" s="199"/>
      <c r="P164" s="144"/>
      <c r="Q164" s="199"/>
      <c r="R164" s="204">
        <v>264</v>
      </c>
      <c r="S164" s="197"/>
      <c r="T164" s="199">
        <v>35</v>
      </c>
      <c r="U164" s="211"/>
      <c r="V164" s="199">
        <v>31</v>
      </c>
      <c r="W164" s="144"/>
      <c r="X164" s="199">
        <v>451</v>
      </c>
      <c r="Y164" s="198">
        <v>90</v>
      </c>
      <c r="Z164" s="197">
        <v>40</v>
      </c>
      <c r="AA164" s="197"/>
      <c r="AB164" s="203"/>
    </row>
    <row r="165" s="34" customFormat="1" ht="25" customHeight="1" spans="1:28">
      <c r="A165" s="190"/>
      <c r="B165" s="92"/>
      <c r="C165" s="178" t="s">
        <v>175</v>
      </c>
      <c r="D165" s="192" t="s">
        <v>37</v>
      </c>
      <c r="E165" s="191">
        <v>1781.4</v>
      </c>
      <c r="F165" s="144">
        <v>-69</v>
      </c>
      <c r="G165" s="144">
        <f t="shared" si="53"/>
        <v>1662.4</v>
      </c>
      <c r="H165" s="144">
        <f t="shared" ref="H165:H168" si="54">J165+P165+S165+U165+W165+AA165</f>
        <v>238</v>
      </c>
      <c r="I165" s="197"/>
      <c r="J165" s="197"/>
      <c r="K165" s="197"/>
      <c r="L165" s="197">
        <v>40.4</v>
      </c>
      <c r="M165" s="197"/>
      <c r="N165" s="198"/>
      <c r="O165" s="199"/>
      <c r="P165" s="144"/>
      <c r="Q165" s="199">
        <v>740</v>
      </c>
      <c r="R165" s="204">
        <v>176</v>
      </c>
      <c r="S165" s="197">
        <v>176</v>
      </c>
      <c r="T165" s="199">
        <v>47</v>
      </c>
      <c r="U165" s="211">
        <f>4-1</f>
        <v>3</v>
      </c>
      <c r="V165" s="199">
        <v>34</v>
      </c>
      <c r="W165" s="211">
        <f>4-1</f>
        <v>3</v>
      </c>
      <c r="X165" s="199">
        <v>428</v>
      </c>
      <c r="Y165" s="198">
        <v>141</v>
      </c>
      <c r="Z165" s="197">
        <v>56</v>
      </c>
      <c r="AA165" s="197">
        <v>56</v>
      </c>
      <c r="AB165" s="203"/>
    </row>
    <row r="166" s="34" customFormat="1" ht="25" customHeight="1" spans="1:28">
      <c r="A166" s="190"/>
      <c r="B166" s="92"/>
      <c r="C166" s="178" t="s">
        <v>176</v>
      </c>
      <c r="D166" s="192" t="s">
        <v>37</v>
      </c>
      <c r="E166" s="191">
        <v>1220.4</v>
      </c>
      <c r="F166" s="144"/>
      <c r="G166" s="144">
        <f t="shared" si="53"/>
        <v>1145.4</v>
      </c>
      <c r="H166" s="144"/>
      <c r="I166" s="197"/>
      <c r="J166" s="197"/>
      <c r="K166" s="197"/>
      <c r="L166" s="197">
        <v>17.4</v>
      </c>
      <c r="M166" s="198">
        <v>100</v>
      </c>
      <c r="N166" s="198"/>
      <c r="O166" s="199"/>
      <c r="P166" s="197"/>
      <c r="Q166" s="199"/>
      <c r="R166" s="204">
        <v>96</v>
      </c>
      <c r="S166" s="197"/>
      <c r="T166" s="199">
        <v>485</v>
      </c>
      <c r="U166" s="211"/>
      <c r="V166" s="199">
        <v>31</v>
      </c>
      <c r="W166" s="197"/>
      <c r="X166" s="199">
        <v>171</v>
      </c>
      <c r="Y166" s="198">
        <v>207</v>
      </c>
      <c r="Z166" s="197">
        <v>38</v>
      </c>
      <c r="AA166" s="197"/>
      <c r="AB166" s="207"/>
    </row>
    <row r="167" s="34" customFormat="1" ht="25" customHeight="1" spans="1:28">
      <c r="A167" s="190"/>
      <c r="B167" s="92"/>
      <c r="C167" s="178" t="s">
        <v>177</v>
      </c>
      <c r="D167" s="192" t="s">
        <v>37</v>
      </c>
      <c r="E167" s="191">
        <v>3600</v>
      </c>
      <c r="F167" s="144"/>
      <c r="G167" s="144">
        <f t="shared" si="53"/>
        <v>3531</v>
      </c>
      <c r="H167" s="144">
        <f t="shared" si="54"/>
        <v>179</v>
      </c>
      <c r="I167" s="197">
        <v>3222</v>
      </c>
      <c r="J167" s="197"/>
      <c r="K167" s="197"/>
      <c r="L167" s="197">
        <v>14</v>
      </c>
      <c r="M167" s="197"/>
      <c r="N167" s="198"/>
      <c r="O167" s="199"/>
      <c r="P167" s="197"/>
      <c r="Q167" s="199"/>
      <c r="R167" s="204">
        <v>141</v>
      </c>
      <c r="S167" s="197">
        <v>141</v>
      </c>
      <c r="T167" s="199">
        <v>35</v>
      </c>
      <c r="U167" s="211">
        <v>7</v>
      </c>
      <c r="V167" s="199">
        <v>36</v>
      </c>
      <c r="W167" s="197">
        <v>7</v>
      </c>
      <c r="X167" s="199"/>
      <c r="Y167" s="198">
        <v>59</v>
      </c>
      <c r="Z167" s="197">
        <v>24</v>
      </c>
      <c r="AA167" s="197">
        <v>24</v>
      </c>
      <c r="AB167" s="207"/>
    </row>
    <row r="168" s="34" customFormat="1" ht="25" customHeight="1" spans="1:28">
      <c r="A168" s="190"/>
      <c r="B168" s="92"/>
      <c r="C168" s="178" t="s">
        <v>178</v>
      </c>
      <c r="D168" s="192" t="s">
        <v>37</v>
      </c>
      <c r="E168" s="191">
        <v>6264.4</v>
      </c>
      <c r="F168" s="144"/>
      <c r="G168" s="144">
        <f t="shared" si="53"/>
        <v>6246.4</v>
      </c>
      <c r="H168" s="144">
        <f t="shared" si="54"/>
        <v>3413</v>
      </c>
      <c r="I168" s="197">
        <v>2622</v>
      </c>
      <c r="J168" s="197"/>
      <c r="K168" s="197"/>
      <c r="L168" s="197">
        <v>12.4</v>
      </c>
      <c r="M168" s="197"/>
      <c r="N168" s="198"/>
      <c r="O168" s="198">
        <v>3200</v>
      </c>
      <c r="P168" s="197">
        <v>3200</v>
      </c>
      <c r="Q168" s="199"/>
      <c r="R168" s="204">
        <v>125</v>
      </c>
      <c r="S168" s="197">
        <v>125</v>
      </c>
      <c r="T168" s="199">
        <v>35</v>
      </c>
      <c r="U168" s="211">
        <v>9</v>
      </c>
      <c r="V168" s="199">
        <v>36</v>
      </c>
      <c r="W168" s="197">
        <v>9</v>
      </c>
      <c r="X168" s="199"/>
      <c r="Y168" s="198">
        <v>146</v>
      </c>
      <c r="Z168" s="197">
        <v>70</v>
      </c>
      <c r="AA168" s="197">
        <v>70</v>
      </c>
      <c r="AB168" s="207"/>
    </row>
    <row r="169" s="38" customFormat="1" ht="27" customHeight="1" spans="1:28">
      <c r="A169" s="92">
        <v>20</v>
      </c>
      <c r="B169" s="92" t="s">
        <v>179</v>
      </c>
      <c r="C169" s="92" t="s">
        <v>180</v>
      </c>
      <c r="D169" s="190"/>
      <c r="E169" s="191">
        <v>1651</v>
      </c>
      <c r="F169" s="144"/>
      <c r="G169" s="144">
        <f t="shared" si="53"/>
        <v>1651</v>
      </c>
      <c r="H169" s="144"/>
      <c r="I169" s="144"/>
      <c r="J169" s="144"/>
      <c r="K169" s="144"/>
      <c r="L169" s="144"/>
      <c r="M169" s="188">
        <v>100</v>
      </c>
      <c r="N169" s="144"/>
      <c r="O169" s="144"/>
      <c r="P169" s="144"/>
      <c r="Q169" s="144"/>
      <c r="R169" s="144"/>
      <c r="S169" s="144"/>
      <c r="T169" s="201">
        <v>1551</v>
      </c>
      <c r="U169" s="144"/>
      <c r="V169" s="144"/>
      <c r="W169" s="144"/>
      <c r="X169" s="144"/>
      <c r="Y169" s="144"/>
      <c r="Z169" s="144"/>
      <c r="AA169" s="144"/>
      <c r="AB169" s="92"/>
    </row>
    <row r="170" s="34" customFormat="1" spans="1:28">
      <c r="A170" s="42"/>
      <c r="B170" s="43"/>
      <c r="C170" s="44"/>
      <c r="D170" s="45"/>
      <c r="E170" s="181"/>
      <c r="F170" s="42"/>
      <c r="G170" s="182"/>
      <c r="H170" s="182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6"/>
      <c r="Y170" s="46"/>
      <c r="Z170" s="46"/>
      <c r="AA170" s="46"/>
      <c r="AB170" s="44"/>
    </row>
  </sheetData>
  <autoFilter ref="A6:AB169">
    <extLst/>
  </autoFilter>
  <mergeCells count="54">
    <mergeCell ref="A2:Q2"/>
    <mergeCell ref="R2:AB2"/>
    <mergeCell ref="B3:D3"/>
    <mergeCell ref="E4:H4"/>
    <mergeCell ref="I4:J4"/>
    <mergeCell ref="O4:P4"/>
    <mergeCell ref="R4:S4"/>
    <mergeCell ref="T4:U4"/>
    <mergeCell ref="V4:W4"/>
    <mergeCell ref="Z4:AA4"/>
    <mergeCell ref="A6:D6"/>
    <mergeCell ref="A4:A5"/>
    <mergeCell ref="A7:A23"/>
    <mergeCell ref="A24:A35"/>
    <mergeCell ref="A37:A46"/>
    <mergeCell ref="A48:A59"/>
    <mergeCell ref="A60:A70"/>
    <mergeCell ref="A71:A85"/>
    <mergeCell ref="A86:A95"/>
    <mergeCell ref="A96:A107"/>
    <mergeCell ref="A108:A112"/>
    <mergeCell ref="A113:A126"/>
    <mergeCell ref="A127:A132"/>
    <mergeCell ref="A134:A140"/>
    <mergeCell ref="A141:A147"/>
    <mergeCell ref="A148:A153"/>
    <mergeCell ref="A154:A158"/>
    <mergeCell ref="A159:A168"/>
    <mergeCell ref="B4:B5"/>
    <mergeCell ref="B7:B23"/>
    <mergeCell ref="B24:B35"/>
    <mergeCell ref="B37:B46"/>
    <mergeCell ref="B48:B59"/>
    <mergeCell ref="B60:B70"/>
    <mergeCell ref="B71:B85"/>
    <mergeCell ref="B86:B95"/>
    <mergeCell ref="B96:B107"/>
    <mergeCell ref="B108:B112"/>
    <mergeCell ref="B113:B126"/>
    <mergeCell ref="B127:B132"/>
    <mergeCell ref="B134:B140"/>
    <mergeCell ref="B141:B147"/>
    <mergeCell ref="B148:B153"/>
    <mergeCell ref="B154:B158"/>
    <mergeCell ref="B159:B168"/>
    <mergeCell ref="C4:C5"/>
    <mergeCell ref="D4:D5"/>
    <mergeCell ref="K4:K5"/>
    <mergeCell ref="L4:L5"/>
    <mergeCell ref="M4:M5"/>
    <mergeCell ref="N4:N5"/>
    <mergeCell ref="Q4:Q5"/>
    <mergeCell ref="X4:X5"/>
    <mergeCell ref="Y4:Y5"/>
  </mergeCells>
  <printOptions horizontalCentered="1"/>
  <pageMargins left="0.491666666666667" right="0.491666666666667" top="0.554861111111111" bottom="0.491666666666667" header="0.298611111111111" footer="0.102083333333333"/>
  <pageSetup paperSize="8" scale="90" fitToHeight="0" orientation="landscape" horizontalDpi="600"/>
  <headerFooter>
    <oddFooter>&amp;C第 &amp;P 页，共 &amp;N 页</oddFoot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D11"/>
  <sheetViews>
    <sheetView tabSelected="1" view="pageBreakPreview" zoomScaleNormal="55" workbookViewId="0">
      <selection activeCell="F9" sqref="F9"/>
    </sheetView>
  </sheetViews>
  <sheetFormatPr defaultColWidth="9" defaultRowHeight="13.5" outlineLevelCol="3"/>
  <cols>
    <col min="1" max="1" width="16.2833333333333" style="43" customWidth="1"/>
    <col min="2" max="2" width="16.2833333333333" style="44" customWidth="1"/>
    <col min="3" max="3" width="17.5916666666667" style="45" customWidth="1"/>
    <col min="4" max="4" width="23.0833333333333" style="172" customWidth="1"/>
    <col min="5" max="16384" width="9" style="34"/>
  </cols>
  <sheetData>
    <row r="1" s="34" customFormat="1" ht="33" customHeight="1" spans="1:4">
      <c r="A1" s="173" t="s">
        <v>0</v>
      </c>
      <c r="B1" s="44"/>
      <c r="C1" s="45"/>
      <c r="D1" s="172"/>
    </row>
    <row r="2" s="35" customFormat="1" ht="51" customHeight="1" spans="1:4">
      <c r="A2" s="174" t="s">
        <v>181</v>
      </c>
      <c r="B2" s="174"/>
      <c r="C2" s="174"/>
      <c r="D2" s="174"/>
    </row>
    <row r="3" s="35" customFormat="1" ht="20" customHeight="1" spans="1:4">
      <c r="A3" s="50"/>
      <c r="B3" s="50"/>
      <c r="C3" s="49"/>
      <c r="D3" s="175"/>
    </row>
    <row r="4" s="36" customFormat="1" ht="38" customHeight="1" spans="1:4">
      <c r="A4" s="92" t="s">
        <v>5</v>
      </c>
      <c r="B4" s="92" t="s">
        <v>6</v>
      </c>
      <c r="C4" s="92" t="s">
        <v>182</v>
      </c>
      <c r="D4" s="176" t="s">
        <v>183</v>
      </c>
    </row>
    <row r="5" s="36" customFormat="1" ht="30" customHeight="1" spans="1:4">
      <c r="A5" s="92"/>
      <c r="B5" s="92"/>
      <c r="C5" s="92"/>
      <c r="D5" s="176"/>
    </row>
    <row r="6" s="38" customFormat="1" ht="30" customHeight="1" spans="1:4">
      <c r="A6" s="92" t="s">
        <v>149</v>
      </c>
      <c r="B6" s="92" t="s">
        <v>30</v>
      </c>
      <c r="C6" s="57"/>
      <c r="D6" s="177">
        <f>SUM(D7:D11)</f>
        <v>141</v>
      </c>
    </row>
    <row r="7" s="34" customFormat="1" ht="30" customHeight="1" spans="1:4">
      <c r="A7" s="92"/>
      <c r="B7" s="178" t="s">
        <v>150</v>
      </c>
      <c r="C7" s="60"/>
      <c r="D7" s="179">
        <v>31</v>
      </c>
    </row>
    <row r="8" s="41" customFormat="1" ht="30" customHeight="1" spans="1:4">
      <c r="A8" s="92"/>
      <c r="B8" s="178" t="s">
        <v>151</v>
      </c>
      <c r="C8" s="60"/>
      <c r="D8" s="179">
        <v>36</v>
      </c>
    </row>
    <row r="9" s="34" customFormat="1" ht="30" customHeight="1" spans="1:4">
      <c r="A9" s="92"/>
      <c r="B9" s="178" t="s">
        <v>152</v>
      </c>
      <c r="C9" s="60"/>
      <c r="D9" s="179">
        <v>15</v>
      </c>
    </row>
    <row r="10" s="34" customFormat="1" ht="30" customHeight="1" spans="1:4">
      <c r="A10" s="92"/>
      <c r="B10" s="178" t="s">
        <v>153</v>
      </c>
      <c r="C10" s="57"/>
      <c r="D10" s="179">
        <v>24</v>
      </c>
    </row>
    <row r="11" s="34" customFormat="1" ht="30" customHeight="1" spans="1:4">
      <c r="A11" s="92"/>
      <c r="B11" s="178" t="s">
        <v>154</v>
      </c>
      <c r="C11" s="60"/>
      <c r="D11" s="179">
        <v>35</v>
      </c>
    </row>
  </sheetData>
  <mergeCells count="7">
    <mergeCell ref="A2:D2"/>
    <mergeCell ref="A3:C3"/>
    <mergeCell ref="A4:A5"/>
    <mergeCell ref="A6:A11"/>
    <mergeCell ref="B4:B5"/>
    <mergeCell ref="C4:C5"/>
    <mergeCell ref="D4:D5"/>
  </mergeCells>
  <printOptions horizontalCentered="1"/>
  <pageMargins left="0.75" right="0.75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Q57"/>
  <sheetViews>
    <sheetView zoomScale="85" zoomScaleNormal="85" topLeftCell="A7" workbookViewId="0">
      <pane xSplit="10" ySplit="6" topLeftCell="AH51" activePane="bottomRight" state="frozen"/>
      <selection/>
      <selection pane="topRight"/>
      <selection pane="bottomLeft"/>
      <selection pane="bottomRight" activeCell="AN12" sqref="AN12:AN56"/>
    </sheetView>
  </sheetViews>
  <sheetFormatPr defaultColWidth="9" defaultRowHeight="14.25"/>
  <cols>
    <col min="1" max="1" width="10.4416666666667" style="1" customWidth="1"/>
    <col min="2" max="2" width="14.6666666666667" style="1" customWidth="1"/>
    <col min="3" max="3" width="12.3333333333333" style="1" customWidth="1"/>
    <col min="4" max="4" width="12.6666666666667" style="1" customWidth="1"/>
    <col min="5" max="5" width="27.4416666666667" style="1" customWidth="1"/>
    <col min="6" max="6" width="17.3333333333333" style="105" customWidth="1"/>
    <col min="7" max="7" width="17.875" style="1" customWidth="1"/>
    <col min="8" max="8" width="13.5583333333333" style="1" customWidth="1"/>
    <col min="9" max="9" width="10.45" style="1" customWidth="1"/>
    <col min="10" max="10" width="10.45" style="106" customWidth="1"/>
    <col min="11" max="11" width="11.8833333333333" style="107" customWidth="1"/>
    <col min="12" max="12" width="11.2416666666667" style="108" customWidth="1"/>
    <col min="13" max="27" width="8.875" style="1"/>
    <col min="28" max="28" width="10.225" style="107"/>
    <col min="29" max="29" width="9.44166666666667" style="108"/>
    <col min="30" max="39" width="8.875" style="1"/>
    <col min="40" max="40" width="8.875" style="107"/>
    <col min="41" max="41" width="10.225" style="107"/>
    <col min="42" max="42" width="9.44166666666667" style="108"/>
    <col min="43" max="50" width="8.875" style="1"/>
    <col min="51" max="51" width="9" style="109"/>
    <col min="52" max="52" width="10.225" style="109"/>
    <col min="53" max="53" width="9.44166666666667" style="108"/>
    <col min="54" max="63" width="8.875" style="1"/>
    <col min="64" max="64" width="10.225" style="107"/>
    <col min="65" max="65" width="9.44166666666667" style="108"/>
    <col min="66" max="74" width="8.875" style="1"/>
    <col min="75" max="75" width="10.225" style="107"/>
    <col min="76" max="76" width="8.875" style="108"/>
    <col min="77" max="89" width="8.875" style="1"/>
    <col min="90" max="90" width="10.225" style="107"/>
    <col min="91" max="91" width="8.875" style="108"/>
    <col min="92" max="99" width="8.875" style="1"/>
    <col min="100" max="100" width="10.225" style="107"/>
    <col min="101" max="101" width="9.44166666666667" style="108"/>
    <col min="102" max="111" width="8.875" style="1"/>
    <col min="112" max="112" width="10.225" style="107"/>
    <col min="113" max="113" width="9.44166666666667" style="108"/>
    <col min="114" max="116" width="8.875" style="1"/>
    <col min="117" max="117" width="10.225" style="107"/>
    <col min="118" max="118" width="9.44166666666667" style="108"/>
    <col min="119" max="130" width="8.875" style="1"/>
    <col min="131" max="131" width="10.225" style="107"/>
    <col min="132" max="132" width="9.44166666666667" style="108"/>
    <col min="133" max="136" width="8.875" style="1"/>
    <col min="137" max="137" width="8.875" style="107"/>
    <col min="138" max="138" width="10.225" style="107"/>
    <col min="139" max="139" width="9.44166666666667" style="108"/>
    <col min="140" max="144" width="8.875" style="1"/>
    <col min="145" max="145" width="10.225" style="107"/>
    <col min="146" max="146" width="9.44166666666667" style="108"/>
    <col min="147" max="151" width="8.875" style="1"/>
    <col min="152" max="152" width="10.225" style="107"/>
    <col min="153" max="153" width="9.44166666666667" style="108"/>
    <col min="154" max="157" width="8.875" style="1"/>
    <col min="158" max="158" width="10.225" style="107"/>
    <col min="159" max="159" width="9.44166666666667" style="108"/>
    <col min="160" max="162" width="8.875" style="1"/>
    <col min="163" max="163" width="10.225" style="107"/>
    <col min="164" max="164" width="9.44166666666667" style="108"/>
    <col min="165" max="234" width="8.875" style="1"/>
    <col min="235" max="236" width="6.11666666666667" style="1" customWidth="1"/>
    <col min="237" max="237" width="12.3333333333333" style="1" customWidth="1"/>
    <col min="238" max="238" width="7.11666666666667" style="1" customWidth="1"/>
    <col min="239" max="239" width="6.11666666666667" style="1" customWidth="1"/>
    <col min="240" max="240" width="12.3333333333333" style="1" customWidth="1"/>
    <col min="241" max="241" width="19.6666666666667" style="1" customWidth="1"/>
    <col min="242" max="242" width="12.3333333333333" style="1" customWidth="1"/>
    <col min="243" max="243" width="12.6666666666667" style="1" customWidth="1"/>
    <col min="244" max="244" width="12.3333333333333" style="1" customWidth="1"/>
    <col min="245" max="245" width="19.6666666666667" style="1" customWidth="1"/>
    <col min="246" max="490" width="8.875" style="1"/>
    <col min="491" max="492" width="6.11666666666667" style="1" customWidth="1"/>
    <col min="493" max="493" width="12.3333333333333" style="1" customWidth="1"/>
    <col min="494" max="494" width="7.11666666666667" style="1" customWidth="1"/>
    <col min="495" max="495" width="6.11666666666667" style="1" customWidth="1"/>
    <col min="496" max="496" width="12.3333333333333" style="1" customWidth="1"/>
    <col min="497" max="497" width="19.6666666666667" style="1" customWidth="1"/>
    <col min="498" max="498" width="12.3333333333333" style="1" customWidth="1"/>
    <col min="499" max="499" width="12.6666666666667" style="1" customWidth="1"/>
    <col min="500" max="500" width="12.3333333333333" style="1" customWidth="1"/>
    <col min="501" max="501" width="19.6666666666667" style="1" customWidth="1"/>
    <col min="502" max="746" width="8.875" style="1"/>
    <col min="747" max="748" width="6.11666666666667" style="1" customWidth="1"/>
    <col min="749" max="749" width="12.3333333333333" style="1" customWidth="1"/>
    <col min="750" max="750" width="7.11666666666667" style="1" customWidth="1"/>
    <col min="751" max="751" width="6.11666666666667" style="1" customWidth="1"/>
    <col min="752" max="752" width="12.3333333333333" style="1" customWidth="1"/>
    <col min="753" max="753" width="19.6666666666667" style="1" customWidth="1"/>
    <col min="754" max="754" width="12.3333333333333" style="1" customWidth="1"/>
    <col min="755" max="755" width="12.6666666666667" style="1" customWidth="1"/>
    <col min="756" max="756" width="12.3333333333333" style="1" customWidth="1"/>
    <col min="757" max="757" width="19.6666666666667" style="1" customWidth="1"/>
    <col min="758" max="1002" width="8.875" style="1"/>
    <col min="1003" max="1004" width="6.11666666666667" style="1" customWidth="1"/>
    <col min="1005" max="1005" width="12.3333333333333" style="1" customWidth="1"/>
    <col min="1006" max="1006" width="7.11666666666667" style="1" customWidth="1"/>
    <col min="1007" max="1007" width="6.11666666666667" style="1" customWidth="1"/>
    <col min="1008" max="1008" width="12.3333333333333" style="1" customWidth="1"/>
    <col min="1009" max="1009" width="19.6666666666667" style="1" customWidth="1"/>
    <col min="1010" max="1010" width="12.3333333333333" style="1" customWidth="1"/>
    <col min="1011" max="1011" width="12.6666666666667" style="1" customWidth="1"/>
    <col min="1012" max="1012" width="12.3333333333333" style="1" customWidth="1"/>
    <col min="1013" max="1013" width="19.6666666666667" style="1" customWidth="1"/>
    <col min="1014" max="1258" width="8.875" style="1"/>
    <col min="1259" max="1260" width="6.11666666666667" style="1" customWidth="1"/>
    <col min="1261" max="1261" width="12.3333333333333" style="1" customWidth="1"/>
    <col min="1262" max="1262" width="7.11666666666667" style="1" customWidth="1"/>
    <col min="1263" max="1263" width="6.11666666666667" style="1" customWidth="1"/>
    <col min="1264" max="1264" width="12.3333333333333" style="1" customWidth="1"/>
    <col min="1265" max="1265" width="19.6666666666667" style="1" customWidth="1"/>
    <col min="1266" max="1266" width="12.3333333333333" style="1" customWidth="1"/>
    <col min="1267" max="1267" width="12.6666666666667" style="1" customWidth="1"/>
    <col min="1268" max="1268" width="12.3333333333333" style="1" customWidth="1"/>
    <col min="1269" max="1269" width="19.6666666666667" style="1" customWidth="1"/>
    <col min="1270" max="1514" width="8.875" style="1"/>
    <col min="1515" max="1516" width="6.11666666666667" style="1" customWidth="1"/>
    <col min="1517" max="1517" width="12.3333333333333" style="1" customWidth="1"/>
    <col min="1518" max="1518" width="7.11666666666667" style="1" customWidth="1"/>
    <col min="1519" max="1519" width="6.11666666666667" style="1" customWidth="1"/>
    <col min="1520" max="1520" width="12.3333333333333" style="1" customWidth="1"/>
    <col min="1521" max="1521" width="19.6666666666667" style="1" customWidth="1"/>
    <col min="1522" max="1522" width="12.3333333333333" style="1" customWidth="1"/>
    <col min="1523" max="1523" width="12.6666666666667" style="1" customWidth="1"/>
    <col min="1524" max="1524" width="12.3333333333333" style="1" customWidth="1"/>
    <col min="1525" max="1525" width="19.6666666666667" style="1" customWidth="1"/>
    <col min="1526" max="1770" width="8.875" style="1"/>
    <col min="1771" max="1772" width="6.11666666666667" style="1" customWidth="1"/>
    <col min="1773" max="1773" width="12.3333333333333" style="1" customWidth="1"/>
    <col min="1774" max="1774" width="7.11666666666667" style="1" customWidth="1"/>
    <col min="1775" max="1775" width="6.11666666666667" style="1" customWidth="1"/>
    <col min="1776" max="1776" width="12.3333333333333" style="1" customWidth="1"/>
    <col min="1777" max="1777" width="19.6666666666667" style="1" customWidth="1"/>
    <col min="1778" max="1778" width="12.3333333333333" style="1" customWidth="1"/>
    <col min="1779" max="1779" width="12.6666666666667" style="1" customWidth="1"/>
    <col min="1780" max="1780" width="12.3333333333333" style="1" customWidth="1"/>
    <col min="1781" max="1781" width="19.6666666666667" style="1" customWidth="1"/>
    <col min="1782" max="2026" width="8.875" style="1"/>
    <col min="2027" max="2028" width="6.11666666666667" style="1" customWidth="1"/>
    <col min="2029" max="2029" width="12.3333333333333" style="1" customWidth="1"/>
    <col min="2030" max="2030" width="7.11666666666667" style="1" customWidth="1"/>
    <col min="2031" max="2031" width="6.11666666666667" style="1" customWidth="1"/>
    <col min="2032" max="2032" width="12.3333333333333" style="1" customWidth="1"/>
    <col min="2033" max="2033" width="19.6666666666667" style="1" customWidth="1"/>
    <col min="2034" max="2034" width="12.3333333333333" style="1" customWidth="1"/>
    <col min="2035" max="2035" width="12.6666666666667" style="1" customWidth="1"/>
    <col min="2036" max="2036" width="12.3333333333333" style="1" customWidth="1"/>
    <col min="2037" max="2037" width="19.6666666666667" style="1" customWidth="1"/>
    <col min="2038" max="2282" width="8.875" style="1"/>
    <col min="2283" max="2284" width="6.11666666666667" style="1" customWidth="1"/>
    <col min="2285" max="2285" width="12.3333333333333" style="1" customWidth="1"/>
    <col min="2286" max="2286" width="7.11666666666667" style="1" customWidth="1"/>
    <col min="2287" max="2287" width="6.11666666666667" style="1" customWidth="1"/>
    <col min="2288" max="2288" width="12.3333333333333" style="1" customWidth="1"/>
    <col min="2289" max="2289" width="19.6666666666667" style="1" customWidth="1"/>
    <col min="2290" max="2290" width="12.3333333333333" style="1" customWidth="1"/>
    <col min="2291" max="2291" width="12.6666666666667" style="1" customWidth="1"/>
    <col min="2292" max="2292" width="12.3333333333333" style="1" customWidth="1"/>
    <col min="2293" max="2293" width="19.6666666666667" style="1" customWidth="1"/>
    <col min="2294" max="2538" width="8.875" style="1"/>
    <col min="2539" max="2540" width="6.11666666666667" style="1" customWidth="1"/>
    <col min="2541" max="2541" width="12.3333333333333" style="1" customWidth="1"/>
    <col min="2542" max="2542" width="7.11666666666667" style="1" customWidth="1"/>
    <col min="2543" max="2543" width="6.11666666666667" style="1" customWidth="1"/>
    <col min="2544" max="2544" width="12.3333333333333" style="1" customWidth="1"/>
    <col min="2545" max="2545" width="19.6666666666667" style="1" customWidth="1"/>
    <col min="2546" max="2546" width="12.3333333333333" style="1" customWidth="1"/>
    <col min="2547" max="2547" width="12.6666666666667" style="1" customWidth="1"/>
    <col min="2548" max="2548" width="12.3333333333333" style="1" customWidth="1"/>
    <col min="2549" max="2549" width="19.6666666666667" style="1" customWidth="1"/>
    <col min="2550" max="2794" width="8.875" style="1"/>
    <col min="2795" max="2796" width="6.11666666666667" style="1" customWidth="1"/>
    <col min="2797" max="2797" width="12.3333333333333" style="1" customWidth="1"/>
    <col min="2798" max="2798" width="7.11666666666667" style="1" customWidth="1"/>
    <col min="2799" max="2799" width="6.11666666666667" style="1" customWidth="1"/>
    <col min="2800" max="2800" width="12.3333333333333" style="1" customWidth="1"/>
    <col min="2801" max="2801" width="19.6666666666667" style="1" customWidth="1"/>
    <col min="2802" max="2802" width="12.3333333333333" style="1" customWidth="1"/>
    <col min="2803" max="2803" width="12.6666666666667" style="1" customWidth="1"/>
    <col min="2804" max="2804" width="12.3333333333333" style="1" customWidth="1"/>
    <col min="2805" max="2805" width="19.6666666666667" style="1" customWidth="1"/>
    <col min="2806" max="3050" width="8.875" style="1"/>
    <col min="3051" max="3052" width="6.11666666666667" style="1" customWidth="1"/>
    <col min="3053" max="3053" width="12.3333333333333" style="1" customWidth="1"/>
    <col min="3054" max="3054" width="7.11666666666667" style="1" customWidth="1"/>
    <col min="3055" max="3055" width="6.11666666666667" style="1" customWidth="1"/>
    <col min="3056" max="3056" width="12.3333333333333" style="1" customWidth="1"/>
    <col min="3057" max="3057" width="19.6666666666667" style="1" customWidth="1"/>
    <col min="3058" max="3058" width="12.3333333333333" style="1" customWidth="1"/>
    <col min="3059" max="3059" width="12.6666666666667" style="1" customWidth="1"/>
    <col min="3060" max="3060" width="12.3333333333333" style="1" customWidth="1"/>
    <col min="3061" max="3061" width="19.6666666666667" style="1" customWidth="1"/>
    <col min="3062" max="3306" width="8.875" style="1"/>
    <col min="3307" max="3308" width="6.11666666666667" style="1" customWidth="1"/>
    <col min="3309" max="3309" width="12.3333333333333" style="1" customWidth="1"/>
    <col min="3310" max="3310" width="7.11666666666667" style="1" customWidth="1"/>
    <col min="3311" max="3311" width="6.11666666666667" style="1" customWidth="1"/>
    <col min="3312" max="3312" width="12.3333333333333" style="1" customWidth="1"/>
    <col min="3313" max="3313" width="19.6666666666667" style="1" customWidth="1"/>
    <col min="3314" max="3314" width="12.3333333333333" style="1" customWidth="1"/>
    <col min="3315" max="3315" width="12.6666666666667" style="1" customWidth="1"/>
    <col min="3316" max="3316" width="12.3333333333333" style="1" customWidth="1"/>
    <col min="3317" max="3317" width="19.6666666666667" style="1" customWidth="1"/>
    <col min="3318" max="3562" width="8.875" style="1"/>
    <col min="3563" max="3564" width="6.11666666666667" style="1" customWidth="1"/>
    <col min="3565" max="3565" width="12.3333333333333" style="1" customWidth="1"/>
    <col min="3566" max="3566" width="7.11666666666667" style="1" customWidth="1"/>
    <col min="3567" max="3567" width="6.11666666666667" style="1" customWidth="1"/>
    <col min="3568" max="3568" width="12.3333333333333" style="1" customWidth="1"/>
    <col min="3569" max="3569" width="19.6666666666667" style="1" customWidth="1"/>
    <col min="3570" max="3570" width="12.3333333333333" style="1" customWidth="1"/>
    <col min="3571" max="3571" width="12.6666666666667" style="1" customWidth="1"/>
    <col min="3572" max="3572" width="12.3333333333333" style="1" customWidth="1"/>
    <col min="3573" max="3573" width="19.6666666666667" style="1" customWidth="1"/>
    <col min="3574" max="3818" width="8.875" style="1"/>
    <col min="3819" max="3820" width="6.11666666666667" style="1" customWidth="1"/>
    <col min="3821" max="3821" width="12.3333333333333" style="1" customWidth="1"/>
    <col min="3822" max="3822" width="7.11666666666667" style="1" customWidth="1"/>
    <col min="3823" max="3823" width="6.11666666666667" style="1" customWidth="1"/>
    <col min="3824" max="3824" width="12.3333333333333" style="1" customWidth="1"/>
    <col min="3825" max="3825" width="19.6666666666667" style="1" customWidth="1"/>
    <col min="3826" max="3826" width="12.3333333333333" style="1" customWidth="1"/>
    <col min="3827" max="3827" width="12.6666666666667" style="1" customWidth="1"/>
    <col min="3828" max="3828" width="12.3333333333333" style="1" customWidth="1"/>
    <col min="3829" max="3829" width="19.6666666666667" style="1" customWidth="1"/>
    <col min="3830" max="4074" width="8.875" style="1"/>
    <col min="4075" max="4076" width="6.11666666666667" style="1" customWidth="1"/>
    <col min="4077" max="4077" width="12.3333333333333" style="1" customWidth="1"/>
    <col min="4078" max="4078" width="7.11666666666667" style="1" customWidth="1"/>
    <col min="4079" max="4079" width="6.11666666666667" style="1" customWidth="1"/>
    <col min="4080" max="4080" width="12.3333333333333" style="1" customWidth="1"/>
    <col min="4081" max="4081" width="19.6666666666667" style="1" customWidth="1"/>
    <col min="4082" max="4082" width="12.3333333333333" style="1" customWidth="1"/>
    <col min="4083" max="4083" width="12.6666666666667" style="1" customWidth="1"/>
    <col min="4084" max="4084" width="12.3333333333333" style="1" customWidth="1"/>
    <col min="4085" max="4085" width="19.6666666666667" style="1" customWidth="1"/>
    <col min="4086" max="4330" width="8.875" style="1"/>
    <col min="4331" max="4332" width="6.11666666666667" style="1" customWidth="1"/>
    <col min="4333" max="4333" width="12.3333333333333" style="1" customWidth="1"/>
    <col min="4334" max="4334" width="7.11666666666667" style="1" customWidth="1"/>
    <col min="4335" max="4335" width="6.11666666666667" style="1" customWidth="1"/>
    <col min="4336" max="4336" width="12.3333333333333" style="1" customWidth="1"/>
    <col min="4337" max="4337" width="19.6666666666667" style="1" customWidth="1"/>
    <col min="4338" max="4338" width="12.3333333333333" style="1" customWidth="1"/>
    <col min="4339" max="4339" width="12.6666666666667" style="1" customWidth="1"/>
    <col min="4340" max="4340" width="12.3333333333333" style="1" customWidth="1"/>
    <col min="4341" max="4341" width="19.6666666666667" style="1" customWidth="1"/>
    <col min="4342" max="4586" width="8.875" style="1"/>
    <col min="4587" max="4588" width="6.11666666666667" style="1" customWidth="1"/>
    <col min="4589" max="4589" width="12.3333333333333" style="1" customWidth="1"/>
    <col min="4590" max="4590" width="7.11666666666667" style="1" customWidth="1"/>
    <col min="4591" max="4591" width="6.11666666666667" style="1" customWidth="1"/>
    <col min="4592" max="4592" width="12.3333333333333" style="1" customWidth="1"/>
    <col min="4593" max="4593" width="19.6666666666667" style="1" customWidth="1"/>
    <col min="4594" max="4594" width="12.3333333333333" style="1" customWidth="1"/>
    <col min="4595" max="4595" width="12.6666666666667" style="1" customWidth="1"/>
    <col min="4596" max="4596" width="12.3333333333333" style="1" customWidth="1"/>
    <col min="4597" max="4597" width="19.6666666666667" style="1" customWidth="1"/>
    <col min="4598" max="4842" width="8.875" style="1"/>
    <col min="4843" max="4844" width="6.11666666666667" style="1" customWidth="1"/>
    <col min="4845" max="4845" width="12.3333333333333" style="1" customWidth="1"/>
    <col min="4846" max="4846" width="7.11666666666667" style="1" customWidth="1"/>
    <col min="4847" max="4847" width="6.11666666666667" style="1" customWidth="1"/>
    <col min="4848" max="4848" width="12.3333333333333" style="1" customWidth="1"/>
    <col min="4849" max="4849" width="19.6666666666667" style="1" customWidth="1"/>
    <col min="4850" max="4850" width="12.3333333333333" style="1" customWidth="1"/>
    <col min="4851" max="4851" width="12.6666666666667" style="1" customWidth="1"/>
    <col min="4852" max="4852" width="12.3333333333333" style="1" customWidth="1"/>
    <col min="4853" max="4853" width="19.6666666666667" style="1" customWidth="1"/>
    <col min="4854" max="5098" width="8.875" style="1"/>
    <col min="5099" max="5100" width="6.11666666666667" style="1" customWidth="1"/>
    <col min="5101" max="5101" width="12.3333333333333" style="1" customWidth="1"/>
    <col min="5102" max="5102" width="7.11666666666667" style="1" customWidth="1"/>
    <col min="5103" max="5103" width="6.11666666666667" style="1" customWidth="1"/>
    <col min="5104" max="5104" width="12.3333333333333" style="1" customWidth="1"/>
    <col min="5105" max="5105" width="19.6666666666667" style="1" customWidth="1"/>
    <col min="5106" max="5106" width="12.3333333333333" style="1" customWidth="1"/>
    <col min="5107" max="5107" width="12.6666666666667" style="1" customWidth="1"/>
    <col min="5108" max="5108" width="12.3333333333333" style="1" customWidth="1"/>
    <col min="5109" max="5109" width="19.6666666666667" style="1" customWidth="1"/>
    <col min="5110" max="5354" width="8.875" style="1"/>
    <col min="5355" max="5356" width="6.11666666666667" style="1" customWidth="1"/>
    <col min="5357" max="5357" width="12.3333333333333" style="1" customWidth="1"/>
    <col min="5358" max="5358" width="7.11666666666667" style="1" customWidth="1"/>
    <col min="5359" max="5359" width="6.11666666666667" style="1" customWidth="1"/>
    <col min="5360" max="5360" width="12.3333333333333" style="1" customWidth="1"/>
    <col min="5361" max="5361" width="19.6666666666667" style="1" customWidth="1"/>
    <col min="5362" max="5362" width="12.3333333333333" style="1" customWidth="1"/>
    <col min="5363" max="5363" width="12.6666666666667" style="1" customWidth="1"/>
    <col min="5364" max="5364" width="12.3333333333333" style="1" customWidth="1"/>
    <col min="5365" max="5365" width="19.6666666666667" style="1" customWidth="1"/>
    <col min="5366" max="5610" width="8.875" style="1"/>
    <col min="5611" max="5612" width="6.11666666666667" style="1" customWidth="1"/>
    <col min="5613" max="5613" width="12.3333333333333" style="1" customWidth="1"/>
    <col min="5614" max="5614" width="7.11666666666667" style="1" customWidth="1"/>
    <col min="5615" max="5615" width="6.11666666666667" style="1" customWidth="1"/>
    <col min="5616" max="5616" width="12.3333333333333" style="1" customWidth="1"/>
    <col min="5617" max="5617" width="19.6666666666667" style="1" customWidth="1"/>
    <col min="5618" max="5618" width="12.3333333333333" style="1" customWidth="1"/>
    <col min="5619" max="5619" width="12.6666666666667" style="1" customWidth="1"/>
    <col min="5620" max="5620" width="12.3333333333333" style="1" customWidth="1"/>
    <col min="5621" max="5621" width="19.6666666666667" style="1" customWidth="1"/>
    <col min="5622" max="5866" width="8.875" style="1"/>
    <col min="5867" max="5868" width="6.11666666666667" style="1" customWidth="1"/>
    <col min="5869" max="5869" width="12.3333333333333" style="1" customWidth="1"/>
    <col min="5870" max="5870" width="7.11666666666667" style="1" customWidth="1"/>
    <col min="5871" max="5871" width="6.11666666666667" style="1" customWidth="1"/>
    <col min="5872" max="5872" width="12.3333333333333" style="1" customWidth="1"/>
    <col min="5873" max="5873" width="19.6666666666667" style="1" customWidth="1"/>
    <col min="5874" max="5874" width="12.3333333333333" style="1" customWidth="1"/>
    <col min="5875" max="5875" width="12.6666666666667" style="1" customWidth="1"/>
    <col min="5876" max="5876" width="12.3333333333333" style="1" customWidth="1"/>
    <col min="5877" max="5877" width="19.6666666666667" style="1" customWidth="1"/>
    <col min="5878" max="6122" width="8.875" style="1"/>
    <col min="6123" max="6124" width="6.11666666666667" style="1" customWidth="1"/>
    <col min="6125" max="6125" width="12.3333333333333" style="1" customWidth="1"/>
    <col min="6126" max="6126" width="7.11666666666667" style="1" customWidth="1"/>
    <col min="6127" max="6127" width="6.11666666666667" style="1" customWidth="1"/>
    <col min="6128" max="6128" width="12.3333333333333" style="1" customWidth="1"/>
    <col min="6129" max="6129" width="19.6666666666667" style="1" customWidth="1"/>
    <col min="6130" max="6130" width="12.3333333333333" style="1" customWidth="1"/>
    <col min="6131" max="6131" width="12.6666666666667" style="1" customWidth="1"/>
    <col min="6132" max="6132" width="12.3333333333333" style="1" customWidth="1"/>
    <col min="6133" max="6133" width="19.6666666666667" style="1" customWidth="1"/>
    <col min="6134" max="6378" width="8.875" style="1"/>
    <col min="6379" max="6380" width="6.11666666666667" style="1" customWidth="1"/>
    <col min="6381" max="6381" width="12.3333333333333" style="1" customWidth="1"/>
    <col min="6382" max="6382" width="7.11666666666667" style="1" customWidth="1"/>
    <col min="6383" max="6383" width="6.11666666666667" style="1" customWidth="1"/>
    <col min="6384" max="6384" width="12.3333333333333" style="1" customWidth="1"/>
    <col min="6385" max="6385" width="19.6666666666667" style="1" customWidth="1"/>
    <col min="6386" max="6386" width="12.3333333333333" style="1" customWidth="1"/>
    <col min="6387" max="6387" width="12.6666666666667" style="1" customWidth="1"/>
    <col min="6388" max="6388" width="12.3333333333333" style="1" customWidth="1"/>
    <col min="6389" max="6389" width="19.6666666666667" style="1" customWidth="1"/>
    <col min="6390" max="6634" width="8.875" style="1"/>
    <col min="6635" max="6636" width="6.11666666666667" style="1" customWidth="1"/>
    <col min="6637" max="6637" width="12.3333333333333" style="1" customWidth="1"/>
    <col min="6638" max="6638" width="7.11666666666667" style="1" customWidth="1"/>
    <col min="6639" max="6639" width="6.11666666666667" style="1" customWidth="1"/>
    <col min="6640" max="6640" width="12.3333333333333" style="1" customWidth="1"/>
    <col min="6641" max="6641" width="19.6666666666667" style="1" customWidth="1"/>
    <col min="6642" max="6642" width="12.3333333333333" style="1" customWidth="1"/>
    <col min="6643" max="6643" width="12.6666666666667" style="1" customWidth="1"/>
    <col min="6644" max="6644" width="12.3333333333333" style="1" customWidth="1"/>
    <col min="6645" max="6645" width="19.6666666666667" style="1" customWidth="1"/>
    <col min="6646" max="6890" width="8.875" style="1"/>
    <col min="6891" max="6892" width="6.11666666666667" style="1" customWidth="1"/>
    <col min="6893" max="6893" width="12.3333333333333" style="1" customWidth="1"/>
    <col min="6894" max="6894" width="7.11666666666667" style="1" customWidth="1"/>
    <col min="6895" max="6895" width="6.11666666666667" style="1" customWidth="1"/>
    <col min="6896" max="6896" width="12.3333333333333" style="1" customWidth="1"/>
    <col min="6897" max="6897" width="19.6666666666667" style="1" customWidth="1"/>
    <col min="6898" max="6898" width="12.3333333333333" style="1" customWidth="1"/>
    <col min="6899" max="6899" width="12.6666666666667" style="1" customWidth="1"/>
    <col min="6900" max="6900" width="12.3333333333333" style="1" customWidth="1"/>
    <col min="6901" max="6901" width="19.6666666666667" style="1" customWidth="1"/>
    <col min="6902" max="7146" width="8.875" style="1"/>
    <col min="7147" max="7148" width="6.11666666666667" style="1" customWidth="1"/>
    <col min="7149" max="7149" width="12.3333333333333" style="1" customWidth="1"/>
    <col min="7150" max="7150" width="7.11666666666667" style="1" customWidth="1"/>
    <col min="7151" max="7151" width="6.11666666666667" style="1" customWidth="1"/>
    <col min="7152" max="7152" width="12.3333333333333" style="1" customWidth="1"/>
    <col min="7153" max="7153" width="19.6666666666667" style="1" customWidth="1"/>
    <col min="7154" max="7154" width="12.3333333333333" style="1" customWidth="1"/>
    <col min="7155" max="7155" width="12.6666666666667" style="1" customWidth="1"/>
    <col min="7156" max="7156" width="12.3333333333333" style="1" customWidth="1"/>
    <col min="7157" max="7157" width="19.6666666666667" style="1" customWidth="1"/>
    <col min="7158" max="7402" width="8.875" style="1"/>
    <col min="7403" max="7404" width="6.11666666666667" style="1" customWidth="1"/>
    <col min="7405" max="7405" width="12.3333333333333" style="1" customWidth="1"/>
    <col min="7406" max="7406" width="7.11666666666667" style="1" customWidth="1"/>
    <col min="7407" max="7407" width="6.11666666666667" style="1" customWidth="1"/>
    <col min="7408" max="7408" width="12.3333333333333" style="1" customWidth="1"/>
    <col min="7409" max="7409" width="19.6666666666667" style="1" customWidth="1"/>
    <col min="7410" max="7410" width="12.3333333333333" style="1" customWidth="1"/>
    <col min="7411" max="7411" width="12.6666666666667" style="1" customWidth="1"/>
    <col min="7412" max="7412" width="12.3333333333333" style="1" customWidth="1"/>
    <col min="7413" max="7413" width="19.6666666666667" style="1" customWidth="1"/>
    <col min="7414" max="7658" width="8.875" style="1"/>
    <col min="7659" max="7660" width="6.11666666666667" style="1" customWidth="1"/>
    <col min="7661" max="7661" width="12.3333333333333" style="1" customWidth="1"/>
    <col min="7662" max="7662" width="7.11666666666667" style="1" customWidth="1"/>
    <col min="7663" max="7663" width="6.11666666666667" style="1" customWidth="1"/>
    <col min="7664" max="7664" width="12.3333333333333" style="1" customWidth="1"/>
    <col min="7665" max="7665" width="19.6666666666667" style="1" customWidth="1"/>
    <col min="7666" max="7666" width="12.3333333333333" style="1" customWidth="1"/>
    <col min="7667" max="7667" width="12.6666666666667" style="1" customWidth="1"/>
    <col min="7668" max="7668" width="12.3333333333333" style="1" customWidth="1"/>
    <col min="7669" max="7669" width="19.6666666666667" style="1" customWidth="1"/>
    <col min="7670" max="7914" width="8.875" style="1"/>
    <col min="7915" max="7916" width="6.11666666666667" style="1" customWidth="1"/>
    <col min="7917" max="7917" width="12.3333333333333" style="1" customWidth="1"/>
    <col min="7918" max="7918" width="7.11666666666667" style="1" customWidth="1"/>
    <col min="7919" max="7919" width="6.11666666666667" style="1" customWidth="1"/>
    <col min="7920" max="7920" width="12.3333333333333" style="1" customWidth="1"/>
    <col min="7921" max="7921" width="19.6666666666667" style="1" customWidth="1"/>
    <col min="7922" max="7922" width="12.3333333333333" style="1" customWidth="1"/>
    <col min="7923" max="7923" width="12.6666666666667" style="1" customWidth="1"/>
    <col min="7924" max="7924" width="12.3333333333333" style="1" customWidth="1"/>
    <col min="7925" max="7925" width="19.6666666666667" style="1" customWidth="1"/>
    <col min="7926" max="8170" width="8.875" style="1"/>
    <col min="8171" max="8172" width="6.11666666666667" style="1" customWidth="1"/>
    <col min="8173" max="8173" width="12.3333333333333" style="1" customWidth="1"/>
    <col min="8174" max="8174" width="7.11666666666667" style="1" customWidth="1"/>
    <col min="8175" max="8175" width="6.11666666666667" style="1" customWidth="1"/>
    <col min="8176" max="8176" width="12.3333333333333" style="1" customWidth="1"/>
    <col min="8177" max="8177" width="19.6666666666667" style="1" customWidth="1"/>
    <col min="8178" max="8178" width="12.3333333333333" style="1" customWidth="1"/>
    <col min="8179" max="8179" width="12.6666666666667" style="1" customWidth="1"/>
    <col min="8180" max="8180" width="12.3333333333333" style="1" customWidth="1"/>
    <col min="8181" max="8181" width="19.6666666666667" style="1" customWidth="1"/>
    <col min="8182" max="8426" width="8.875" style="1"/>
    <col min="8427" max="8428" width="6.11666666666667" style="1" customWidth="1"/>
    <col min="8429" max="8429" width="12.3333333333333" style="1" customWidth="1"/>
    <col min="8430" max="8430" width="7.11666666666667" style="1" customWidth="1"/>
    <col min="8431" max="8431" width="6.11666666666667" style="1" customWidth="1"/>
    <col min="8432" max="8432" width="12.3333333333333" style="1" customWidth="1"/>
    <col min="8433" max="8433" width="19.6666666666667" style="1" customWidth="1"/>
    <col min="8434" max="8434" width="12.3333333333333" style="1" customWidth="1"/>
    <col min="8435" max="8435" width="12.6666666666667" style="1" customWidth="1"/>
    <col min="8436" max="8436" width="12.3333333333333" style="1" customWidth="1"/>
    <col min="8437" max="8437" width="19.6666666666667" style="1" customWidth="1"/>
    <col min="8438" max="8682" width="8.875" style="1"/>
    <col min="8683" max="8684" width="6.11666666666667" style="1" customWidth="1"/>
    <col min="8685" max="8685" width="12.3333333333333" style="1" customWidth="1"/>
    <col min="8686" max="8686" width="7.11666666666667" style="1" customWidth="1"/>
    <col min="8687" max="8687" width="6.11666666666667" style="1" customWidth="1"/>
    <col min="8688" max="8688" width="12.3333333333333" style="1" customWidth="1"/>
    <col min="8689" max="8689" width="19.6666666666667" style="1" customWidth="1"/>
    <col min="8690" max="8690" width="12.3333333333333" style="1" customWidth="1"/>
    <col min="8691" max="8691" width="12.6666666666667" style="1" customWidth="1"/>
    <col min="8692" max="8692" width="12.3333333333333" style="1" customWidth="1"/>
    <col min="8693" max="8693" width="19.6666666666667" style="1" customWidth="1"/>
    <col min="8694" max="8938" width="8.875" style="1"/>
    <col min="8939" max="8940" width="6.11666666666667" style="1" customWidth="1"/>
    <col min="8941" max="8941" width="12.3333333333333" style="1" customWidth="1"/>
    <col min="8942" max="8942" width="7.11666666666667" style="1" customWidth="1"/>
    <col min="8943" max="8943" width="6.11666666666667" style="1" customWidth="1"/>
    <col min="8944" max="8944" width="12.3333333333333" style="1" customWidth="1"/>
    <col min="8945" max="8945" width="19.6666666666667" style="1" customWidth="1"/>
    <col min="8946" max="8946" width="12.3333333333333" style="1" customWidth="1"/>
    <col min="8947" max="8947" width="12.6666666666667" style="1" customWidth="1"/>
    <col min="8948" max="8948" width="12.3333333333333" style="1" customWidth="1"/>
    <col min="8949" max="8949" width="19.6666666666667" style="1" customWidth="1"/>
    <col min="8950" max="9194" width="8.875" style="1"/>
    <col min="9195" max="9196" width="6.11666666666667" style="1" customWidth="1"/>
    <col min="9197" max="9197" width="12.3333333333333" style="1" customWidth="1"/>
    <col min="9198" max="9198" width="7.11666666666667" style="1" customWidth="1"/>
    <col min="9199" max="9199" width="6.11666666666667" style="1" customWidth="1"/>
    <col min="9200" max="9200" width="12.3333333333333" style="1" customWidth="1"/>
    <col min="9201" max="9201" width="19.6666666666667" style="1" customWidth="1"/>
    <col min="9202" max="9202" width="12.3333333333333" style="1" customWidth="1"/>
    <col min="9203" max="9203" width="12.6666666666667" style="1" customWidth="1"/>
    <col min="9204" max="9204" width="12.3333333333333" style="1" customWidth="1"/>
    <col min="9205" max="9205" width="19.6666666666667" style="1" customWidth="1"/>
    <col min="9206" max="9450" width="8.875" style="1"/>
    <col min="9451" max="9452" width="6.11666666666667" style="1" customWidth="1"/>
    <col min="9453" max="9453" width="12.3333333333333" style="1" customWidth="1"/>
    <col min="9454" max="9454" width="7.11666666666667" style="1" customWidth="1"/>
    <col min="9455" max="9455" width="6.11666666666667" style="1" customWidth="1"/>
    <col min="9456" max="9456" width="12.3333333333333" style="1" customWidth="1"/>
    <col min="9457" max="9457" width="19.6666666666667" style="1" customWidth="1"/>
    <col min="9458" max="9458" width="12.3333333333333" style="1" customWidth="1"/>
    <col min="9459" max="9459" width="12.6666666666667" style="1" customWidth="1"/>
    <col min="9460" max="9460" width="12.3333333333333" style="1" customWidth="1"/>
    <col min="9461" max="9461" width="19.6666666666667" style="1" customWidth="1"/>
    <col min="9462" max="9706" width="8.875" style="1"/>
    <col min="9707" max="9708" width="6.11666666666667" style="1" customWidth="1"/>
    <col min="9709" max="9709" width="12.3333333333333" style="1" customWidth="1"/>
    <col min="9710" max="9710" width="7.11666666666667" style="1" customWidth="1"/>
    <col min="9711" max="9711" width="6.11666666666667" style="1" customWidth="1"/>
    <col min="9712" max="9712" width="12.3333333333333" style="1" customWidth="1"/>
    <col min="9713" max="9713" width="19.6666666666667" style="1" customWidth="1"/>
    <col min="9714" max="9714" width="12.3333333333333" style="1" customWidth="1"/>
    <col min="9715" max="9715" width="12.6666666666667" style="1" customWidth="1"/>
    <col min="9716" max="9716" width="12.3333333333333" style="1" customWidth="1"/>
    <col min="9717" max="9717" width="19.6666666666667" style="1" customWidth="1"/>
    <col min="9718" max="9962" width="8.875" style="1"/>
    <col min="9963" max="9964" width="6.11666666666667" style="1" customWidth="1"/>
    <col min="9965" max="9965" width="12.3333333333333" style="1" customWidth="1"/>
    <col min="9966" max="9966" width="7.11666666666667" style="1" customWidth="1"/>
    <col min="9967" max="9967" width="6.11666666666667" style="1" customWidth="1"/>
    <col min="9968" max="9968" width="12.3333333333333" style="1" customWidth="1"/>
    <col min="9969" max="9969" width="19.6666666666667" style="1" customWidth="1"/>
    <col min="9970" max="9970" width="12.3333333333333" style="1" customWidth="1"/>
    <col min="9971" max="9971" width="12.6666666666667" style="1" customWidth="1"/>
    <col min="9972" max="9972" width="12.3333333333333" style="1" customWidth="1"/>
    <col min="9973" max="9973" width="19.6666666666667" style="1" customWidth="1"/>
    <col min="9974" max="10218" width="8.875" style="1"/>
    <col min="10219" max="10220" width="6.11666666666667" style="1" customWidth="1"/>
    <col min="10221" max="10221" width="12.3333333333333" style="1" customWidth="1"/>
    <col min="10222" max="10222" width="7.11666666666667" style="1" customWidth="1"/>
    <col min="10223" max="10223" width="6.11666666666667" style="1" customWidth="1"/>
    <col min="10224" max="10224" width="12.3333333333333" style="1" customWidth="1"/>
    <col min="10225" max="10225" width="19.6666666666667" style="1" customWidth="1"/>
    <col min="10226" max="10226" width="12.3333333333333" style="1" customWidth="1"/>
    <col min="10227" max="10227" width="12.6666666666667" style="1" customWidth="1"/>
    <col min="10228" max="10228" width="12.3333333333333" style="1" customWidth="1"/>
    <col min="10229" max="10229" width="19.6666666666667" style="1" customWidth="1"/>
    <col min="10230" max="10474" width="8.875" style="1"/>
    <col min="10475" max="10476" width="6.11666666666667" style="1" customWidth="1"/>
    <col min="10477" max="10477" width="12.3333333333333" style="1" customWidth="1"/>
    <col min="10478" max="10478" width="7.11666666666667" style="1" customWidth="1"/>
    <col min="10479" max="10479" width="6.11666666666667" style="1" customWidth="1"/>
    <col min="10480" max="10480" width="12.3333333333333" style="1" customWidth="1"/>
    <col min="10481" max="10481" width="19.6666666666667" style="1" customWidth="1"/>
    <col min="10482" max="10482" width="12.3333333333333" style="1" customWidth="1"/>
    <col min="10483" max="10483" width="12.6666666666667" style="1" customWidth="1"/>
    <col min="10484" max="10484" width="12.3333333333333" style="1" customWidth="1"/>
    <col min="10485" max="10485" width="19.6666666666667" style="1" customWidth="1"/>
    <col min="10486" max="10730" width="8.875" style="1"/>
    <col min="10731" max="10732" width="6.11666666666667" style="1" customWidth="1"/>
    <col min="10733" max="10733" width="12.3333333333333" style="1" customWidth="1"/>
    <col min="10734" max="10734" width="7.11666666666667" style="1" customWidth="1"/>
    <col min="10735" max="10735" width="6.11666666666667" style="1" customWidth="1"/>
    <col min="10736" max="10736" width="12.3333333333333" style="1" customWidth="1"/>
    <col min="10737" max="10737" width="19.6666666666667" style="1" customWidth="1"/>
    <col min="10738" max="10738" width="12.3333333333333" style="1" customWidth="1"/>
    <col min="10739" max="10739" width="12.6666666666667" style="1" customWidth="1"/>
    <col min="10740" max="10740" width="12.3333333333333" style="1" customWidth="1"/>
    <col min="10741" max="10741" width="19.6666666666667" style="1" customWidth="1"/>
    <col min="10742" max="10986" width="8.875" style="1"/>
    <col min="10987" max="10988" width="6.11666666666667" style="1" customWidth="1"/>
    <col min="10989" max="10989" width="12.3333333333333" style="1" customWidth="1"/>
    <col min="10990" max="10990" width="7.11666666666667" style="1" customWidth="1"/>
    <col min="10991" max="10991" width="6.11666666666667" style="1" customWidth="1"/>
    <col min="10992" max="10992" width="12.3333333333333" style="1" customWidth="1"/>
    <col min="10993" max="10993" width="19.6666666666667" style="1" customWidth="1"/>
    <col min="10994" max="10994" width="12.3333333333333" style="1" customWidth="1"/>
    <col min="10995" max="10995" width="12.6666666666667" style="1" customWidth="1"/>
    <col min="10996" max="10996" width="12.3333333333333" style="1" customWidth="1"/>
    <col min="10997" max="10997" width="19.6666666666667" style="1" customWidth="1"/>
    <col min="10998" max="11242" width="8.875" style="1"/>
    <col min="11243" max="11244" width="6.11666666666667" style="1" customWidth="1"/>
    <col min="11245" max="11245" width="12.3333333333333" style="1" customWidth="1"/>
    <col min="11246" max="11246" width="7.11666666666667" style="1" customWidth="1"/>
    <col min="11247" max="11247" width="6.11666666666667" style="1" customWidth="1"/>
    <col min="11248" max="11248" width="12.3333333333333" style="1" customWidth="1"/>
    <col min="11249" max="11249" width="19.6666666666667" style="1" customWidth="1"/>
    <col min="11250" max="11250" width="12.3333333333333" style="1" customWidth="1"/>
    <col min="11251" max="11251" width="12.6666666666667" style="1" customWidth="1"/>
    <col min="11252" max="11252" width="12.3333333333333" style="1" customWidth="1"/>
    <col min="11253" max="11253" width="19.6666666666667" style="1" customWidth="1"/>
    <col min="11254" max="11498" width="8.875" style="1"/>
    <col min="11499" max="11500" width="6.11666666666667" style="1" customWidth="1"/>
    <col min="11501" max="11501" width="12.3333333333333" style="1" customWidth="1"/>
    <col min="11502" max="11502" width="7.11666666666667" style="1" customWidth="1"/>
    <col min="11503" max="11503" width="6.11666666666667" style="1" customWidth="1"/>
    <col min="11504" max="11504" width="12.3333333333333" style="1" customWidth="1"/>
    <col min="11505" max="11505" width="19.6666666666667" style="1" customWidth="1"/>
    <col min="11506" max="11506" width="12.3333333333333" style="1" customWidth="1"/>
    <col min="11507" max="11507" width="12.6666666666667" style="1" customWidth="1"/>
    <col min="11508" max="11508" width="12.3333333333333" style="1" customWidth="1"/>
    <col min="11509" max="11509" width="19.6666666666667" style="1" customWidth="1"/>
    <col min="11510" max="11754" width="8.875" style="1"/>
    <col min="11755" max="11756" width="6.11666666666667" style="1" customWidth="1"/>
    <col min="11757" max="11757" width="12.3333333333333" style="1" customWidth="1"/>
    <col min="11758" max="11758" width="7.11666666666667" style="1" customWidth="1"/>
    <col min="11759" max="11759" width="6.11666666666667" style="1" customWidth="1"/>
    <col min="11760" max="11760" width="12.3333333333333" style="1" customWidth="1"/>
    <col min="11761" max="11761" width="19.6666666666667" style="1" customWidth="1"/>
    <col min="11762" max="11762" width="12.3333333333333" style="1" customWidth="1"/>
    <col min="11763" max="11763" width="12.6666666666667" style="1" customWidth="1"/>
    <col min="11764" max="11764" width="12.3333333333333" style="1" customWidth="1"/>
    <col min="11765" max="11765" width="19.6666666666667" style="1" customWidth="1"/>
    <col min="11766" max="12010" width="8.875" style="1"/>
    <col min="12011" max="12012" width="6.11666666666667" style="1" customWidth="1"/>
    <col min="12013" max="12013" width="12.3333333333333" style="1" customWidth="1"/>
    <col min="12014" max="12014" width="7.11666666666667" style="1" customWidth="1"/>
    <col min="12015" max="12015" width="6.11666666666667" style="1" customWidth="1"/>
    <col min="12016" max="12016" width="12.3333333333333" style="1" customWidth="1"/>
    <col min="12017" max="12017" width="19.6666666666667" style="1" customWidth="1"/>
    <col min="12018" max="12018" width="12.3333333333333" style="1" customWidth="1"/>
    <col min="12019" max="12019" width="12.6666666666667" style="1" customWidth="1"/>
    <col min="12020" max="12020" width="12.3333333333333" style="1" customWidth="1"/>
    <col min="12021" max="12021" width="19.6666666666667" style="1" customWidth="1"/>
    <col min="12022" max="12266" width="8.875" style="1"/>
    <col min="12267" max="12268" width="6.11666666666667" style="1" customWidth="1"/>
    <col min="12269" max="12269" width="12.3333333333333" style="1" customWidth="1"/>
    <col min="12270" max="12270" width="7.11666666666667" style="1" customWidth="1"/>
    <col min="12271" max="12271" width="6.11666666666667" style="1" customWidth="1"/>
    <col min="12272" max="12272" width="12.3333333333333" style="1" customWidth="1"/>
    <col min="12273" max="12273" width="19.6666666666667" style="1" customWidth="1"/>
    <col min="12274" max="12274" width="12.3333333333333" style="1" customWidth="1"/>
    <col min="12275" max="12275" width="12.6666666666667" style="1" customWidth="1"/>
    <col min="12276" max="12276" width="12.3333333333333" style="1" customWidth="1"/>
    <col min="12277" max="12277" width="19.6666666666667" style="1" customWidth="1"/>
    <col min="12278" max="12522" width="8.875" style="1"/>
    <col min="12523" max="12524" width="6.11666666666667" style="1" customWidth="1"/>
    <col min="12525" max="12525" width="12.3333333333333" style="1" customWidth="1"/>
    <col min="12526" max="12526" width="7.11666666666667" style="1" customWidth="1"/>
    <col min="12527" max="12527" width="6.11666666666667" style="1" customWidth="1"/>
    <col min="12528" max="12528" width="12.3333333333333" style="1" customWidth="1"/>
    <col min="12529" max="12529" width="19.6666666666667" style="1" customWidth="1"/>
    <col min="12530" max="12530" width="12.3333333333333" style="1" customWidth="1"/>
    <col min="12531" max="12531" width="12.6666666666667" style="1" customWidth="1"/>
    <col min="12532" max="12532" width="12.3333333333333" style="1" customWidth="1"/>
    <col min="12533" max="12533" width="19.6666666666667" style="1" customWidth="1"/>
    <col min="12534" max="12778" width="8.875" style="1"/>
    <col min="12779" max="12780" width="6.11666666666667" style="1" customWidth="1"/>
    <col min="12781" max="12781" width="12.3333333333333" style="1" customWidth="1"/>
    <col min="12782" max="12782" width="7.11666666666667" style="1" customWidth="1"/>
    <col min="12783" max="12783" width="6.11666666666667" style="1" customWidth="1"/>
    <col min="12784" max="12784" width="12.3333333333333" style="1" customWidth="1"/>
    <col min="12785" max="12785" width="19.6666666666667" style="1" customWidth="1"/>
    <col min="12786" max="12786" width="12.3333333333333" style="1" customWidth="1"/>
    <col min="12787" max="12787" width="12.6666666666667" style="1" customWidth="1"/>
    <col min="12788" max="12788" width="12.3333333333333" style="1" customWidth="1"/>
    <col min="12789" max="12789" width="19.6666666666667" style="1" customWidth="1"/>
    <col min="12790" max="13034" width="8.875" style="1"/>
    <col min="13035" max="13036" width="6.11666666666667" style="1" customWidth="1"/>
    <col min="13037" max="13037" width="12.3333333333333" style="1" customWidth="1"/>
    <col min="13038" max="13038" width="7.11666666666667" style="1" customWidth="1"/>
    <col min="13039" max="13039" width="6.11666666666667" style="1" customWidth="1"/>
    <col min="13040" max="13040" width="12.3333333333333" style="1" customWidth="1"/>
    <col min="13041" max="13041" width="19.6666666666667" style="1" customWidth="1"/>
    <col min="13042" max="13042" width="12.3333333333333" style="1" customWidth="1"/>
    <col min="13043" max="13043" width="12.6666666666667" style="1" customWidth="1"/>
    <col min="13044" max="13044" width="12.3333333333333" style="1" customWidth="1"/>
    <col min="13045" max="13045" width="19.6666666666667" style="1" customWidth="1"/>
    <col min="13046" max="13290" width="8.875" style="1"/>
    <col min="13291" max="13292" width="6.11666666666667" style="1" customWidth="1"/>
    <col min="13293" max="13293" width="12.3333333333333" style="1" customWidth="1"/>
    <col min="13294" max="13294" width="7.11666666666667" style="1" customWidth="1"/>
    <col min="13295" max="13295" width="6.11666666666667" style="1" customWidth="1"/>
    <col min="13296" max="13296" width="12.3333333333333" style="1" customWidth="1"/>
    <col min="13297" max="13297" width="19.6666666666667" style="1" customWidth="1"/>
    <col min="13298" max="13298" width="12.3333333333333" style="1" customWidth="1"/>
    <col min="13299" max="13299" width="12.6666666666667" style="1" customWidth="1"/>
    <col min="13300" max="13300" width="12.3333333333333" style="1" customWidth="1"/>
    <col min="13301" max="13301" width="19.6666666666667" style="1" customWidth="1"/>
    <col min="13302" max="13546" width="8.875" style="1"/>
    <col min="13547" max="13548" width="6.11666666666667" style="1" customWidth="1"/>
    <col min="13549" max="13549" width="12.3333333333333" style="1" customWidth="1"/>
    <col min="13550" max="13550" width="7.11666666666667" style="1" customWidth="1"/>
    <col min="13551" max="13551" width="6.11666666666667" style="1" customWidth="1"/>
    <col min="13552" max="13552" width="12.3333333333333" style="1" customWidth="1"/>
    <col min="13553" max="13553" width="19.6666666666667" style="1" customWidth="1"/>
    <col min="13554" max="13554" width="12.3333333333333" style="1" customWidth="1"/>
    <col min="13555" max="13555" width="12.6666666666667" style="1" customWidth="1"/>
    <col min="13556" max="13556" width="12.3333333333333" style="1" customWidth="1"/>
    <col min="13557" max="13557" width="19.6666666666667" style="1" customWidth="1"/>
    <col min="13558" max="13802" width="8.875" style="1"/>
    <col min="13803" max="13804" width="6.11666666666667" style="1" customWidth="1"/>
    <col min="13805" max="13805" width="12.3333333333333" style="1" customWidth="1"/>
    <col min="13806" max="13806" width="7.11666666666667" style="1" customWidth="1"/>
    <col min="13807" max="13807" width="6.11666666666667" style="1" customWidth="1"/>
    <col min="13808" max="13808" width="12.3333333333333" style="1" customWidth="1"/>
    <col min="13809" max="13809" width="19.6666666666667" style="1" customWidth="1"/>
    <col min="13810" max="13810" width="12.3333333333333" style="1" customWidth="1"/>
    <col min="13811" max="13811" width="12.6666666666667" style="1" customWidth="1"/>
    <col min="13812" max="13812" width="12.3333333333333" style="1" customWidth="1"/>
    <col min="13813" max="13813" width="19.6666666666667" style="1" customWidth="1"/>
    <col min="13814" max="14058" width="8.875" style="1"/>
    <col min="14059" max="14060" width="6.11666666666667" style="1" customWidth="1"/>
    <col min="14061" max="14061" width="12.3333333333333" style="1" customWidth="1"/>
    <col min="14062" max="14062" width="7.11666666666667" style="1" customWidth="1"/>
    <col min="14063" max="14063" width="6.11666666666667" style="1" customWidth="1"/>
    <col min="14064" max="14064" width="12.3333333333333" style="1" customWidth="1"/>
    <col min="14065" max="14065" width="19.6666666666667" style="1" customWidth="1"/>
    <col min="14066" max="14066" width="12.3333333333333" style="1" customWidth="1"/>
    <col min="14067" max="14067" width="12.6666666666667" style="1" customWidth="1"/>
    <col min="14068" max="14068" width="12.3333333333333" style="1" customWidth="1"/>
    <col min="14069" max="14069" width="19.6666666666667" style="1" customWidth="1"/>
    <col min="14070" max="14314" width="8.875" style="1"/>
    <col min="14315" max="14316" width="6.11666666666667" style="1" customWidth="1"/>
    <col min="14317" max="14317" width="12.3333333333333" style="1" customWidth="1"/>
    <col min="14318" max="14318" width="7.11666666666667" style="1" customWidth="1"/>
    <col min="14319" max="14319" width="6.11666666666667" style="1" customWidth="1"/>
    <col min="14320" max="14320" width="12.3333333333333" style="1" customWidth="1"/>
    <col min="14321" max="14321" width="19.6666666666667" style="1" customWidth="1"/>
    <col min="14322" max="14322" width="12.3333333333333" style="1" customWidth="1"/>
    <col min="14323" max="14323" width="12.6666666666667" style="1" customWidth="1"/>
    <col min="14324" max="14324" width="12.3333333333333" style="1" customWidth="1"/>
    <col min="14325" max="14325" width="19.6666666666667" style="1" customWidth="1"/>
    <col min="14326" max="14570" width="8.875" style="1"/>
    <col min="14571" max="14572" width="6.11666666666667" style="1" customWidth="1"/>
    <col min="14573" max="14573" width="12.3333333333333" style="1" customWidth="1"/>
    <col min="14574" max="14574" width="7.11666666666667" style="1" customWidth="1"/>
    <col min="14575" max="14575" width="6.11666666666667" style="1" customWidth="1"/>
    <col min="14576" max="14576" width="12.3333333333333" style="1" customWidth="1"/>
    <col min="14577" max="14577" width="19.6666666666667" style="1" customWidth="1"/>
    <col min="14578" max="14578" width="12.3333333333333" style="1" customWidth="1"/>
    <col min="14579" max="14579" width="12.6666666666667" style="1" customWidth="1"/>
    <col min="14580" max="14580" width="12.3333333333333" style="1" customWidth="1"/>
    <col min="14581" max="14581" width="19.6666666666667" style="1" customWidth="1"/>
    <col min="14582" max="14826" width="8.875" style="1"/>
    <col min="14827" max="14828" width="6.11666666666667" style="1" customWidth="1"/>
    <col min="14829" max="14829" width="12.3333333333333" style="1" customWidth="1"/>
    <col min="14830" max="14830" width="7.11666666666667" style="1" customWidth="1"/>
    <col min="14831" max="14831" width="6.11666666666667" style="1" customWidth="1"/>
    <col min="14832" max="14832" width="12.3333333333333" style="1" customWidth="1"/>
    <col min="14833" max="14833" width="19.6666666666667" style="1" customWidth="1"/>
    <col min="14834" max="14834" width="12.3333333333333" style="1" customWidth="1"/>
    <col min="14835" max="14835" width="12.6666666666667" style="1" customWidth="1"/>
    <col min="14836" max="14836" width="12.3333333333333" style="1" customWidth="1"/>
    <col min="14837" max="14837" width="19.6666666666667" style="1" customWidth="1"/>
    <col min="14838" max="15082" width="8.875" style="1"/>
    <col min="15083" max="15084" width="6.11666666666667" style="1" customWidth="1"/>
    <col min="15085" max="15085" width="12.3333333333333" style="1" customWidth="1"/>
    <col min="15086" max="15086" width="7.11666666666667" style="1" customWidth="1"/>
    <col min="15087" max="15087" width="6.11666666666667" style="1" customWidth="1"/>
    <col min="15088" max="15088" width="12.3333333333333" style="1" customWidth="1"/>
    <col min="15089" max="15089" width="19.6666666666667" style="1" customWidth="1"/>
    <col min="15090" max="15090" width="12.3333333333333" style="1" customWidth="1"/>
    <col min="15091" max="15091" width="12.6666666666667" style="1" customWidth="1"/>
    <col min="15092" max="15092" width="12.3333333333333" style="1" customWidth="1"/>
    <col min="15093" max="15093" width="19.6666666666667" style="1" customWidth="1"/>
    <col min="15094" max="15338" width="8.875" style="1"/>
    <col min="15339" max="15340" width="6.11666666666667" style="1" customWidth="1"/>
    <col min="15341" max="15341" width="12.3333333333333" style="1" customWidth="1"/>
    <col min="15342" max="15342" width="7.11666666666667" style="1" customWidth="1"/>
    <col min="15343" max="15343" width="6.11666666666667" style="1" customWidth="1"/>
    <col min="15344" max="15344" width="12.3333333333333" style="1" customWidth="1"/>
    <col min="15345" max="15345" width="19.6666666666667" style="1" customWidth="1"/>
    <col min="15346" max="15346" width="12.3333333333333" style="1" customWidth="1"/>
    <col min="15347" max="15347" width="12.6666666666667" style="1" customWidth="1"/>
    <col min="15348" max="15348" width="12.3333333333333" style="1" customWidth="1"/>
    <col min="15349" max="15349" width="19.6666666666667" style="1" customWidth="1"/>
    <col min="15350" max="15594" width="8.875" style="1"/>
    <col min="15595" max="15596" width="6.11666666666667" style="1" customWidth="1"/>
    <col min="15597" max="15597" width="12.3333333333333" style="1" customWidth="1"/>
    <col min="15598" max="15598" width="7.11666666666667" style="1" customWidth="1"/>
    <col min="15599" max="15599" width="6.11666666666667" style="1" customWidth="1"/>
    <col min="15600" max="15600" width="12.3333333333333" style="1" customWidth="1"/>
    <col min="15601" max="15601" width="19.6666666666667" style="1" customWidth="1"/>
    <col min="15602" max="15602" width="12.3333333333333" style="1" customWidth="1"/>
    <col min="15603" max="15603" width="12.6666666666667" style="1" customWidth="1"/>
    <col min="15604" max="15604" width="12.3333333333333" style="1" customWidth="1"/>
    <col min="15605" max="15605" width="19.6666666666667" style="1" customWidth="1"/>
    <col min="15606" max="15850" width="8.875" style="1"/>
    <col min="15851" max="15852" width="6.11666666666667" style="1" customWidth="1"/>
    <col min="15853" max="15853" width="12.3333333333333" style="1" customWidth="1"/>
    <col min="15854" max="15854" width="7.11666666666667" style="1" customWidth="1"/>
    <col min="15855" max="15855" width="6.11666666666667" style="1" customWidth="1"/>
    <col min="15856" max="15856" width="12.3333333333333" style="1" customWidth="1"/>
    <col min="15857" max="15857" width="19.6666666666667" style="1" customWidth="1"/>
    <col min="15858" max="15858" width="12.3333333333333" style="1" customWidth="1"/>
    <col min="15859" max="15859" width="12.6666666666667" style="1" customWidth="1"/>
    <col min="15860" max="15860" width="12.3333333333333" style="1" customWidth="1"/>
    <col min="15861" max="15861" width="19.6666666666667" style="1" customWidth="1"/>
    <col min="15862" max="16106" width="8.875" style="1"/>
    <col min="16107" max="16108" width="6.11666666666667" style="1" customWidth="1"/>
    <col min="16109" max="16109" width="12.3333333333333" style="1" customWidth="1"/>
    <col min="16110" max="16110" width="7.11666666666667" style="1" customWidth="1"/>
    <col min="16111" max="16111" width="6.11666666666667" style="1" customWidth="1"/>
    <col min="16112" max="16112" width="12.3333333333333" style="1" customWidth="1"/>
    <col min="16113" max="16113" width="19.6666666666667" style="1" customWidth="1"/>
    <col min="16114" max="16114" width="12.3333333333333" style="1" customWidth="1"/>
    <col min="16115" max="16115" width="12.6666666666667" style="1" customWidth="1"/>
    <col min="16116" max="16116" width="12.3333333333333" style="1" customWidth="1"/>
    <col min="16117" max="16117" width="19.6666666666667" style="1" customWidth="1"/>
    <col min="16118" max="16362" width="8.875" style="1"/>
    <col min="16363" max="16383" width="9" style="1" customWidth="1"/>
    <col min="16384" max="16384" width="9" style="1"/>
  </cols>
  <sheetData>
    <row r="1" s="1" customFormat="1" ht="18" customHeight="1" spans="1:164">
      <c r="A1" s="3" t="s">
        <v>184</v>
      </c>
      <c r="B1" s="3"/>
      <c r="C1" s="3"/>
      <c r="D1" s="3"/>
      <c r="E1" s="3"/>
      <c r="F1" s="3"/>
      <c r="G1" s="3"/>
      <c r="H1" s="3"/>
      <c r="J1" s="106"/>
      <c r="K1" s="107"/>
      <c r="L1" s="108"/>
      <c r="AB1" s="107"/>
      <c r="AC1" s="108"/>
      <c r="AN1" s="107"/>
      <c r="AO1" s="107"/>
      <c r="AP1" s="108"/>
      <c r="AY1" s="109"/>
      <c r="AZ1" s="109"/>
      <c r="BA1" s="108"/>
      <c r="BL1" s="107"/>
      <c r="BM1" s="108"/>
      <c r="BW1" s="107"/>
      <c r="BX1" s="108"/>
      <c r="CL1" s="107"/>
      <c r="CM1" s="108"/>
      <c r="CV1" s="107"/>
      <c r="CW1" s="108"/>
      <c r="DH1" s="107"/>
      <c r="DI1" s="108"/>
      <c r="DM1" s="107"/>
      <c r="DN1" s="108"/>
      <c r="EA1" s="107"/>
      <c r="EB1" s="108"/>
      <c r="EG1" s="107"/>
      <c r="EH1" s="107"/>
      <c r="EI1" s="108"/>
      <c r="EO1" s="107"/>
      <c r="EP1" s="108"/>
      <c r="EV1" s="107"/>
      <c r="EW1" s="108"/>
      <c r="FB1" s="107"/>
      <c r="FC1" s="108"/>
      <c r="FG1" s="107"/>
      <c r="FH1" s="108"/>
    </row>
    <row r="2" s="1" customFormat="1" ht="33.75" customHeight="1" spans="1:164">
      <c r="A2" s="4" t="s">
        <v>185</v>
      </c>
      <c r="B2" s="4"/>
      <c r="C2" s="4"/>
      <c r="D2" s="4"/>
      <c r="E2" s="4"/>
      <c r="F2" s="4"/>
      <c r="G2" s="4"/>
      <c r="H2" s="4"/>
      <c r="J2" s="106"/>
      <c r="K2" s="107"/>
      <c r="L2" s="108"/>
      <c r="AB2" s="107"/>
      <c r="AC2" s="108"/>
      <c r="AN2" s="107"/>
      <c r="AO2" s="107"/>
      <c r="AP2" s="108"/>
      <c r="AY2" s="109"/>
      <c r="AZ2" s="109"/>
      <c r="BA2" s="108"/>
      <c r="BL2" s="107"/>
      <c r="BM2" s="108"/>
      <c r="BW2" s="107"/>
      <c r="BX2" s="108"/>
      <c r="CL2" s="107"/>
      <c r="CM2" s="108"/>
      <c r="CV2" s="107"/>
      <c r="CW2" s="108"/>
      <c r="DH2" s="107"/>
      <c r="DI2" s="108"/>
      <c r="DM2" s="107"/>
      <c r="DN2" s="108"/>
      <c r="EA2" s="107"/>
      <c r="EB2" s="108"/>
      <c r="EG2" s="107"/>
      <c r="EH2" s="107"/>
      <c r="EI2" s="108"/>
      <c r="EO2" s="107"/>
      <c r="EP2" s="108"/>
      <c r="EV2" s="107"/>
      <c r="EW2" s="108"/>
      <c r="FB2" s="107"/>
      <c r="FC2" s="108"/>
      <c r="FG2" s="107"/>
      <c r="FH2" s="108"/>
    </row>
    <row r="3" s="2" customFormat="1" ht="19.95" customHeight="1" spans="1:164">
      <c r="A3" s="5" t="s">
        <v>186</v>
      </c>
      <c r="B3" s="5"/>
      <c r="C3" s="6"/>
      <c r="D3" s="7"/>
      <c r="E3" s="7"/>
      <c r="F3" s="110"/>
      <c r="G3" s="7"/>
      <c r="H3" s="7"/>
      <c r="I3" s="8"/>
      <c r="J3" s="106"/>
      <c r="K3" s="107"/>
      <c r="L3" s="141"/>
      <c r="AB3" s="168"/>
      <c r="AC3" s="141"/>
      <c r="AN3" s="168"/>
      <c r="AO3" s="168"/>
      <c r="AP3" s="141"/>
      <c r="AY3" s="109"/>
      <c r="AZ3" s="109"/>
      <c r="BA3" s="141"/>
      <c r="BL3" s="107"/>
      <c r="BM3" s="141"/>
      <c r="BW3" s="168"/>
      <c r="BX3" s="141"/>
      <c r="CL3" s="168"/>
      <c r="CM3" s="141"/>
      <c r="CV3" s="168"/>
      <c r="CW3" s="141"/>
      <c r="DH3" s="168"/>
      <c r="DI3" s="141"/>
      <c r="DM3" s="168"/>
      <c r="DN3" s="141"/>
      <c r="EA3" s="168"/>
      <c r="EB3" s="141"/>
      <c r="EG3" s="168"/>
      <c r="EH3" s="168"/>
      <c r="EI3" s="141"/>
      <c r="EO3" s="168"/>
      <c r="EP3" s="141"/>
      <c r="EV3" s="168"/>
      <c r="EW3" s="141"/>
      <c r="FB3" s="168"/>
      <c r="FC3" s="141"/>
      <c r="FG3" s="168"/>
      <c r="FH3" s="141"/>
    </row>
    <row r="4" s="2" customFormat="1" ht="19.95" customHeight="1" spans="1:164">
      <c r="A4" s="9" t="s">
        <v>187</v>
      </c>
      <c r="B4" s="5"/>
      <c r="C4" s="6"/>
      <c r="D4" s="7"/>
      <c r="E4" s="7"/>
      <c r="F4" s="110"/>
      <c r="G4" s="7"/>
      <c r="H4" s="7"/>
      <c r="I4" s="8"/>
      <c r="J4" s="106"/>
      <c r="K4" s="107"/>
      <c r="L4" s="141"/>
      <c r="AB4" s="168"/>
      <c r="AC4" s="141"/>
      <c r="AN4" s="168"/>
      <c r="AO4" s="168"/>
      <c r="AP4" s="141"/>
      <c r="AY4" s="109"/>
      <c r="AZ4" s="109"/>
      <c r="BA4" s="141"/>
      <c r="BL4" s="107"/>
      <c r="BM4" s="141"/>
      <c r="BW4" s="168"/>
      <c r="BX4" s="141"/>
      <c r="CL4" s="168"/>
      <c r="CM4" s="141"/>
      <c r="CV4" s="168"/>
      <c r="CW4" s="141"/>
      <c r="DH4" s="168"/>
      <c r="DI4" s="141"/>
      <c r="DM4" s="168"/>
      <c r="DN4" s="141"/>
      <c r="EA4" s="168"/>
      <c r="EB4" s="141"/>
      <c r="EG4" s="168"/>
      <c r="EH4" s="168"/>
      <c r="EI4" s="141"/>
      <c r="EO4" s="168"/>
      <c r="EP4" s="141"/>
      <c r="EV4" s="168"/>
      <c r="EW4" s="141"/>
      <c r="FB4" s="168"/>
      <c r="FC4" s="141"/>
      <c r="FG4" s="168"/>
      <c r="FH4" s="141"/>
    </row>
    <row r="5" s="1" customFormat="1" ht="21.9" customHeight="1" spans="1:164">
      <c r="A5" s="5" t="s">
        <v>188</v>
      </c>
      <c r="B5" s="5"/>
      <c r="C5" s="6"/>
      <c r="D5" s="7"/>
      <c r="E5" s="7"/>
      <c r="F5" s="110"/>
      <c r="G5" s="7"/>
      <c r="H5" s="7"/>
      <c r="I5" s="8"/>
      <c r="J5" s="106"/>
      <c r="K5" s="107"/>
      <c r="L5" s="108"/>
      <c r="AB5" s="107"/>
      <c r="AC5" s="108"/>
      <c r="AN5" s="107"/>
      <c r="AO5" s="107"/>
      <c r="AP5" s="108"/>
      <c r="AY5" s="109"/>
      <c r="AZ5" s="109"/>
      <c r="BA5" s="108"/>
      <c r="BL5" s="107"/>
      <c r="BM5" s="108"/>
      <c r="BW5" s="107"/>
      <c r="BX5" s="108"/>
      <c r="CL5" s="107"/>
      <c r="CM5" s="108"/>
      <c r="CV5" s="107"/>
      <c r="CW5" s="108"/>
      <c r="DH5" s="107"/>
      <c r="DI5" s="108"/>
      <c r="DM5" s="107"/>
      <c r="DN5" s="108"/>
      <c r="EA5" s="107"/>
      <c r="EB5" s="108"/>
      <c r="EG5" s="107"/>
      <c r="EH5" s="107"/>
      <c r="EI5" s="108"/>
      <c r="EO5" s="107"/>
      <c r="EP5" s="108"/>
      <c r="EV5" s="107"/>
      <c r="EW5" s="108"/>
      <c r="FB5" s="107"/>
      <c r="FC5" s="108"/>
      <c r="FG5" s="107"/>
      <c r="FH5" s="108"/>
    </row>
    <row r="6" s="1" customFormat="1" ht="28.2" customHeight="1" spans="1:164">
      <c r="A6" s="5" t="s">
        <v>189</v>
      </c>
      <c r="B6" s="9" t="s">
        <v>190</v>
      </c>
      <c r="C6" s="9"/>
      <c r="D6" s="9"/>
      <c r="E6" s="10" t="s">
        <v>191</v>
      </c>
      <c r="F6" s="11"/>
      <c r="G6" s="11"/>
      <c r="H6" s="11"/>
      <c r="I6" s="12"/>
      <c r="J6" s="142"/>
      <c r="K6" s="107"/>
      <c r="L6" s="108"/>
      <c r="AB6" s="107"/>
      <c r="AC6" s="108"/>
      <c r="AN6" s="107"/>
      <c r="AO6" s="107"/>
      <c r="AP6" s="108"/>
      <c r="AY6" s="109"/>
      <c r="AZ6" s="109"/>
      <c r="BA6" s="108"/>
      <c r="BL6" s="107"/>
      <c r="BM6" s="108"/>
      <c r="BW6" s="107"/>
      <c r="BX6" s="108"/>
      <c r="CL6" s="107"/>
      <c r="CM6" s="108"/>
      <c r="CV6" s="107"/>
      <c r="CW6" s="108"/>
      <c r="DH6" s="107"/>
      <c r="DI6" s="108"/>
      <c r="DM6" s="107"/>
      <c r="DN6" s="108"/>
      <c r="EA6" s="107"/>
      <c r="EB6" s="108"/>
      <c r="EG6" s="107"/>
      <c r="EH6" s="107"/>
      <c r="EI6" s="108"/>
      <c r="EO6" s="107"/>
      <c r="EP6" s="108"/>
      <c r="EV6" s="107"/>
      <c r="EW6" s="108"/>
      <c r="FB6" s="107"/>
      <c r="FC6" s="108"/>
      <c r="FG6" s="107"/>
      <c r="FH6" s="108"/>
    </row>
    <row r="7" s="1" customFormat="1" ht="28.2" customHeight="1" spans="1:173">
      <c r="A7" s="5"/>
      <c r="B7" s="9" t="s">
        <v>192</v>
      </c>
      <c r="C7" s="9"/>
      <c r="D7" s="9"/>
      <c r="E7" s="10" t="s">
        <v>193</v>
      </c>
      <c r="F7" s="11"/>
      <c r="G7" s="11"/>
      <c r="H7" s="11"/>
      <c r="I7" s="12"/>
      <c r="J7" s="143">
        <f>K7+AB7+AN7+AO7+AY7+AZ7+BL7+BW7+CL7+CV7+DH7+DM7+EA7+EG7+EH7+EO7+EV7+FB7+FG7+FQ7</f>
        <v>304860</v>
      </c>
      <c r="K7" s="144">
        <v>36092.5</v>
      </c>
      <c r="L7" s="144">
        <v>3609.5</v>
      </c>
      <c r="M7" s="144">
        <v>225.2</v>
      </c>
      <c r="N7" s="144">
        <v>935.6</v>
      </c>
      <c r="O7" s="144">
        <v>125.4</v>
      </c>
      <c r="P7" s="144">
        <v>292</v>
      </c>
      <c r="Q7" s="144">
        <v>2710</v>
      </c>
      <c r="R7" s="144">
        <v>1720</v>
      </c>
      <c r="S7" s="144">
        <v>164</v>
      </c>
      <c r="T7" s="144">
        <v>2544</v>
      </c>
      <c r="U7" s="144">
        <v>10685</v>
      </c>
      <c r="V7" s="144">
        <v>2422</v>
      </c>
      <c r="W7" s="144">
        <v>968</v>
      </c>
      <c r="X7" s="144">
        <v>4449.4</v>
      </c>
      <c r="Y7" s="144">
        <v>317.4</v>
      </c>
      <c r="Z7" s="144">
        <v>4362</v>
      </c>
      <c r="AA7" s="144">
        <v>563</v>
      </c>
      <c r="AB7" s="144">
        <v>27891.7</v>
      </c>
      <c r="AC7" s="144">
        <v>27.9</v>
      </c>
      <c r="AD7" s="144">
        <v>869</v>
      </c>
      <c r="AE7" s="144">
        <v>2290</v>
      </c>
      <c r="AF7" s="144">
        <v>590.4</v>
      </c>
      <c r="AG7" s="144">
        <v>680</v>
      </c>
      <c r="AH7" s="144">
        <v>10698.4</v>
      </c>
      <c r="AI7" s="144">
        <v>5919.4</v>
      </c>
      <c r="AJ7" s="144">
        <v>378.4</v>
      </c>
      <c r="AK7" s="144">
        <v>3328.4</v>
      </c>
      <c r="AL7" s="144">
        <v>737.4</v>
      </c>
      <c r="AM7" s="144">
        <v>2372.4</v>
      </c>
      <c r="AN7" s="144">
        <v>5552.4</v>
      </c>
      <c r="AO7" s="144">
        <v>27616.4</v>
      </c>
      <c r="AP7" s="144">
        <v>11</v>
      </c>
      <c r="AQ7" s="144">
        <v>2415.4</v>
      </c>
      <c r="AR7" s="144">
        <v>1323</v>
      </c>
      <c r="AS7" s="144">
        <v>1277.4</v>
      </c>
      <c r="AT7" s="144">
        <v>776.4</v>
      </c>
      <c r="AU7" s="144">
        <v>9202.4</v>
      </c>
      <c r="AV7" s="144">
        <v>1431</v>
      </c>
      <c r="AW7" s="144">
        <v>9745.4</v>
      </c>
      <c r="AX7" s="144">
        <v>1434.4</v>
      </c>
      <c r="AY7" s="144">
        <v>10468.4</v>
      </c>
      <c r="AZ7" s="144">
        <v>20596.8</v>
      </c>
      <c r="BA7" s="144">
        <v>10</v>
      </c>
      <c r="BB7" s="144">
        <v>5628.4</v>
      </c>
      <c r="BC7" s="144">
        <v>544.4</v>
      </c>
      <c r="BD7" s="144">
        <v>418.4</v>
      </c>
      <c r="BE7" s="144">
        <v>425.4</v>
      </c>
      <c r="BF7" s="144">
        <v>4848</v>
      </c>
      <c r="BG7" s="144">
        <v>4756.4</v>
      </c>
      <c r="BH7" s="144">
        <v>731.6</v>
      </c>
      <c r="BI7" s="144">
        <v>1528.4</v>
      </c>
      <c r="BJ7" s="144">
        <v>1283.4</v>
      </c>
      <c r="BK7" s="144">
        <v>422.4</v>
      </c>
      <c r="BL7" s="144">
        <v>8996</v>
      </c>
      <c r="BM7" s="144">
        <v>11</v>
      </c>
      <c r="BN7" s="144">
        <v>857</v>
      </c>
      <c r="BO7" s="144">
        <v>889</v>
      </c>
      <c r="BP7" s="144">
        <v>819.2</v>
      </c>
      <c r="BQ7" s="144">
        <v>712.6</v>
      </c>
      <c r="BR7" s="144">
        <v>941.2</v>
      </c>
      <c r="BS7" s="144">
        <v>516</v>
      </c>
      <c r="BT7" s="144">
        <v>503.4</v>
      </c>
      <c r="BU7" s="144">
        <v>3216</v>
      </c>
      <c r="BV7" s="144">
        <v>530.6</v>
      </c>
      <c r="BW7" s="144">
        <v>21950.9</v>
      </c>
      <c r="BX7" s="144">
        <v>57.5</v>
      </c>
      <c r="BY7" s="144">
        <v>1175.6</v>
      </c>
      <c r="BZ7" s="144">
        <v>358.4</v>
      </c>
      <c r="CA7" s="144">
        <v>7545.2</v>
      </c>
      <c r="CB7" s="144">
        <v>764</v>
      </c>
      <c r="CC7" s="144">
        <v>1818</v>
      </c>
      <c r="CD7" s="144">
        <v>1449.4</v>
      </c>
      <c r="CE7" s="144">
        <v>962</v>
      </c>
      <c r="CF7" s="144">
        <v>907.2</v>
      </c>
      <c r="CG7" s="144">
        <v>282.4</v>
      </c>
      <c r="CH7" s="144">
        <v>210</v>
      </c>
      <c r="CI7" s="144">
        <v>485.4</v>
      </c>
      <c r="CJ7" s="144">
        <v>895.4</v>
      </c>
      <c r="CK7" s="144">
        <v>5040.4</v>
      </c>
      <c r="CL7" s="144">
        <v>33789.2</v>
      </c>
      <c r="CM7" s="144">
        <v>20.4</v>
      </c>
      <c r="CN7" s="144">
        <v>528.2</v>
      </c>
      <c r="CO7" s="144">
        <v>1093.4</v>
      </c>
      <c r="CP7" s="144">
        <v>1630</v>
      </c>
      <c r="CQ7" s="144">
        <v>467.6</v>
      </c>
      <c r="CR7" s="144">
        <v>7231.4</v>
      </c>
      <c r="CS7" s="144">
        <v>21142.4</v>
      </c>
      <c r="CT7" s="144">
        <v>1022.8</v>
      </c>
      <c r="CU7" s="144">
        <v>653</v>
      </c>
      <c r="CV7" s="144">
        <v>10388.4</v>
      </c>
      <c r="CW7" s="144">
        <v>10</v>
      </c>
      <c r="CX7" s="144">
        <v>438.4</v>
      </c>
      <c r="CY7" s="144">
        <v>490.4</v>
      </c>
      <c r="CZ7" s="144">
        <v>1473.4</v>
      </c>
      <c r="DA7" s="144">
        <v>527.4</v>
      </c>
      <c r="DB7" s="144">
        <v>1123.2</v>
      </c>
      <c r="DC7" s="144">
        <v>1291.4</v>
      </c>
      <c r="DD7" s="144">
        <v>271.2</v>
      </c>
      <c r="DE7" s="144">
        <v>863.4</v>
      </c>
      <c r="DF7" s="144">
        <v>1749.4</v>
      </c>
      <c r="DG7" s="144">
        <v>2150.2</v>
      </c>
      <c r="DH7" s="144">
        <v>2476.8</v>
      </c>
      <c r="DI7" s="144">
        <v>10</v>
      </c>
      <c r="DJ7" s="144">
        <v>999.6</v>
      </c>
      <c r="DK7" s="144">
        <v>624.6</v>
      </c>
      <c r="DL7" s="144">
        <v>842.6</v>
      </c>
      <c r="DM7" s="144">
        <v>19381.7</v>
      </c>
      <c r="DN7" s="144">
        <v>9.5</v>
      </c>
      <c r="DO7" s="144">
        <v>413.4</v>
      </c>
      <c r="DP7" s="144">
        <v>1235.4</v>
      </c>
      <c r="DQ7" s="144">
        <v>882.4</v>
      </c>
      <c r="DR7" s="144">
        <v>3628.4</v>
      </c>
      <c r="DS7" s="144">
        <v>4481.2</v>
      </c>
      <c r="DT7" s="144">
        <v>3269.2</v>
      </c>
      <c r="DU7" s="144">
        <v>1068.4</v>
      </c>
      <c r="DV7" s="144">
        <v>1012.4</v>
      </c>
      <c r="DW7" s="144">
        <v>383.4</v>
      </c>
      <c r="DX7" s="144">
        <v>2098.4</v>
      </c>
      <c r="DY7" s="144">
        <v>360.4</v>
      </c>
      <c r="DZ7" s="144">
        <v>539.2</v>
      </c>
      <c r="EA7" s="144">
        <v>9969.8</v>
      </c>
      <c r="EB7" s="144">
        <v>11</v>
      </c>
      <c r="EC7" s="144">
        <v>2146.6</v>
      </c>
      <c r="ED7" s="144">
        <v>2238.4</v>
      </c>
      <c r="EE7" s="144">
        <v>3819.4</v>
      </c>
      <c r="EF7" s="144">
        <v>1754.4</v>
      </c>
      <c r="EG7" s="144">
        <v>1554.2</v>
      </c>
      <c r="EH7" s="144">
        <v>3501.1</v>
      </c>
      <c r="EI7" s="144">
        <v>9.5</v>
      </c>
      <c r="EJ7" s="144">
        <v>985</v>
      </c>
      <c r="EK7" s="144">
        <v>674</v>
      </c>
      <c r="EL7" s="144">
        <v>1083.8</v>
      </c>
      <c r="EM7" s="144">
        <v>359.4</v>
      </c>
      <c r="EN7" s="144">
        <v>389.4</v>
      </c>
      <c r="EO7" s="144">
        <v>11594.6</v>
      </c>
      <c r="EP7" s="144">
        <v>10</v>
      </c>
      <c r="EQ7" s="144">
        <v>846.4</v>
      </c>
      <c r="ER7" s="144">
        <v>3193.4</v>
      </c>
      <c r="ES7" s="144">
        <v>2766</v>
      </c>
      <c r="ET7" s="144">
        <v>808.4</v>
      </c>
      <c r="EU7" s="144">
        <v>3970.4</v>
      </c>
      <c r="EV7" s="144">
        <v>13533.1</v>
      </c>
      <c r="EW7" s="144">
        <v>10.5</v>
      </c>
      <c r="EX7" s="144">
        <v>158.6</v>
      </c>
      <c r="EY7" s="144">
        <v>3634.6</v>
      </c>
      <c r="EZ7" s="144">
        <v>8250.8</v>
      </c>
      <c r="FA7" s="144">
        <v>1478.6</v>
      </c>
      <c r="FB7" s="144">
        <v>20309.9</v>
      </c>
      <c r="FC7" s="144">
        <v>9.5</v>
      </c>
      <c r="FD7" s="144">
        <v>246</v>
      </c>
      <c r="FE7" s="144">
        <v>7691.4</v>
      </c>
      <c r="FF7" s="144">
        <v>12363</v>
      </c>
      <c r="FG7" s="144">
        <v>17545.1</v>
      </c>
      <c r="FH7" s="144">
        <v>57.5</v>
      </c>
      <c r="FI7" s="144">
        <v>945.4</v>
      </c>
      <c r="FJ7" s="144">
        <v>1366.2</v>
      </c>
      <c r="FK7" s="144">
        <v>1518.4</v>
      </c>
      <c r="FL7" s="144">
        <v>1072.4</v>
      </c>
      <c r="FM7" s="144">
        <v>1662.4</v>
      </c>
      <c r="FN7" s="144">
        <v>1145.4</v>
      </c>
      <c r="FO7" s="144">
        <v>3531</v>
      </c>
      <c r="FP7" s="144">
        <v>6246.4</v>
      </c>
      <c r="FQ7" s="144">
        <v>1651</v>
      </c>
    </row>
    <row r="8" s="1" customFormat="1" ht="28.2" customHeight="1" spans="1:173">
      <c r="A8" s="5"/>
      <c r="B8" s="9" t="s">
        <v>194</v>
      </c>
      <c r="C8" s="9"/>
      <c r="D8" s="9"/>
      <c r="E8" s="10" t="s">
        <v>193</v>
      </c>
      <c r="F8" s="11"/>
      <c r="G8" s="11"/>
      <c r="H8" s="11"/>
      <c r="I8" s="12"/>
      <c r="J8" s="143">
        <f>K8+AB8+AN8+AO8+AY8+AZ8+BL8+BW8+CL8+CV8+DH8+DM8+EA8+EG8+EH8+EO8+EV8+FB8+FG8+FQ8</f>
        <v>304860</v>
      </c>
      <c r="K8" s="107">
        <v>36092.5</v>
      </c>
      <c r="L8" s="108">
        <v>3609.5</v>
      </c>
      <c r="M8" s="1">
        <v>225.2</v>
      </c>
      <c r="N8" s="1">
        <v>935.6</v>
      </c>
      <c r="O8" s="1">
        <v>125.4</v>
      </c>
      <c r="P8" s="1">
        <v>292</v>
      </c>
      <c r="Q8" s="1">
        <v>2710</v>
      </c>
      <c r="R8" s="1">
        <v>1720</v>
      </c>
      <c r="S8" s="1">
        <v>164</v>
      </c>
      <c r="T8" s="1">
        <v>2544</v>
      </c>
      <c r="U8" s="1">
        <v>10685</v>
      </c>
      <c r="V8" s="1">
        <v>2422</v>
      </c>
      <c r="W8" s="1">
        <v>968</v>
      </c>
      <c r="X8" s="1">
        <v>4449.4</v>
      </c>
      <c r="Y8" s="1">
        <v>317.4</v>
      </c>
      <c r="Z8" s="1">
        <v>4362</v>
      </c>
      <c r="AA8" s="1">
        <v>563</v>
      </c>
      <c r="AB8" s="107">
        <v>27891.7</v>
      </c>
      <c r="AC8" s="108">
        <v>27.9</v>
      </c>
      <c r="AD8" s="1">
        <v>869</v>
      </c>
      <c r="AE8" s="1">
        <v>2290</v>
      </c>
      <c r="AF8" s="1">
        <v>590.4</v>
      </c>
      <c r="AG8" s="1">
        <v>680</v>
      </c>
      <c r="AH8" s="1">
        <v>10698.4</v>
      </c>
      <c r="AI8" s="1">
        <v>5919.4</v>
      </c>
      <c r="AJ8" s="1">
        <v>378.4</v>
      </c>
      <c r="AK8" s="1">
        <v>3328.4</v>
      </c>
      <c r="AL8" s="1">
        <v>737.4</v>
      </c>
      <c r="AM8" s="1">
        <v>2372.4</v>
      </c>
      <c r="AN8" s="107">
        <v>5552.4</v>
      </c>
      <c r="AO8" s="107">
        <v>27616.4</v>
      </c>
      <c r="AP8" s="108">
        <v>11</v>
      </c>
      <c r="AQ8" s="1">
        <v>2415.4</v>
      </c>
      <c r="AR8" s="1">
        <v>1323</v>
      </c>
      <c r="AS8" s="1">
        <v>1277.4</v>
      </c>
      <c r="AT8" s="1">
        <v>776.4</v>
      </c>
      <c r="AU8" s="1">
        <v>9202.4</v>
      </c>
      <c r="AV8" s="1">
        <v>1431</v>
      </c>
      <c r="AW8" s="1">
        <v>9745.4</v>
      </c>
      <c r="AX8" s="1">
        <v>1434.4</v>
      </c>
      <c r="AY8" s="109">
        <v>10468.4</v>
      </c>
      <c r="AZ8" s="109">
        <v>20596.8</v>
      </c>
      <c r="BA8" s="108">
        <v>10</v>
      </c>
      <c r="BB8" s="1">
        <v>5628.4</v>
      </c>
      <c r="BC8" s="1">
        <v>544.4</v>
      </c>
      <c r="BD8" s="1">
        <v>418.4</v>
      </c>
      <c r="BE8" s="1">
        <v>425.4</v>
      </c>
      <c r="BF8" s="1">
        <v>4848</v>
      </c>
      <c r="BG8" s="1">
        <v>4756.4</v>
      </c>
      <c r="BH8" s="1">
        <v>731.6</v>
      </c>
      <c r="BI8" s="1">
        <v>1528.4</v>
      </c>
      <c r="BJ8" s="1">
        <v>1283.4</v>
      </c>
      <c r="BK8" s="1">
        <v>422.4</v>
      </c>
      <c r="BL8" s="107">
        <v>8996</v>
      </c>
      <c r="BM8" s="108">
        <v>11</v>
      </c>
      <c r="BN8" s="1">
        <v>857</v>
      </c>
      <c r="BO8" s="1">
        <v>889</v>
      </c>
      <c r="BP8" s="1">
        <v>819.2</v>
      </c>
      <c r="BQ8" s="1">
        <v>712.6</v>
      </c>
      <c r="BR8" s="1">
        <v>941.2</v>
      </c>
      <c r="BS8" s="1">
        <v>516</v>
      </c>
      <c r="BT8" s="1">
        <v>503.4</v>
      </c>
      <c r="BU8" s="1">
        <v>3216</v>
      </c>
      <c r="BV8" s="1">
        <v>530.6</v>
      </c>
      <c r="BW8" s="107">
        <v>21950.9</v>
      </c>
      <c r="BX8" s="108">
        <v>57.5</v>
      </c>
      <c r="BY8" s="1">
        <v>1175.6</v>
      </c>
      <c r="BZ8" s="1">
        <v>358.4</v>
      </c>
      <c r="CA8" s="1">
        <v>7545.2</v>
      </c>
      <c r="CB8" s="1">
        <v>764</v>
      </c>
      <c r="CC8" s="1">
        <v>1818</v>
      </c>
      <c r="CD8" s="1">
        <v>1449.4</v>
      </c>
      <c r="CE8" s="1">
        <v>962</v>
      </c>
      <c r="CF8" s="1">
        <v>907.2</v>
      </c>
      <c r="CG8" s="1">
        <v>282.4</v>
      </c>
      <c r="CH8" s="1">
        <v>210</v>
      </c>
      <c r="CI8" s="1">
        <v>485.4</v>
      </c>
      <c r="CJ8" s="1">
        <v>895.4</v>
      </c>
      <c r="CK8" s="1">
        <v>5040.4</v>
      </c>
      <c r="CL8" s="107">
        <v>33789.2</v>
      </c>
      <c r="CM8" s="108">
        <v>20.4</v>
      </c>
      <c r="CN8" s="1">
        <v>528.2</v>
      </c>
      <c r="CO8" s="1">
        <v>1093.4</v>
      </c>
      <c r="CP8" s="1">
        <v>1630</v>
      </c>
      <c r="CQ8" s="1">
        <v>467.6</v>
      </c>
      <c r="CR8" s="1">
        <v>7231.4</v>
      </c>
      <c r="CS8" s="1">
        <v>21142.4</v>
      </c>
      <c r="CT8" s="1">
        <v>1022.8</v>
      </c>
      <c r="CU8" s="1">
        <v>653</v>
      </c>
      <c r="CV8" s="107">
        <v>10388.4</v>
      </c>
      <c r="CW8" s="108">
        <v>10</v>
      </c>
      <c r="CX8" s="1">
        <v>438.4</v>
      </c>
      <c r="CY8" s="1">
        <v>490.4</v>
      </c>
      <c r="CZ8" s="1">
        <v>1473.4</v>
      </c>
      <c r="DA8" s="1">
        <v>527.4</v>
      </c>
      <c r="DB8" s="1">
        <v>1123.2</v>
      </c>
      <c r="DC8" s="1">
        <v>1291.4</v>
      </c>
      <c r="DD8" s="1">
        <v>271.2</v>
      </c>
      <c r="DE8" s="1">
        <v>863.4</v>
      </c>
      <c r="DF8" s="1">
        <v>1749.4</v>
      </c>
      <c r="DG8" s="1">
        <v>2150.2</v>
      </c>
      <c r="DH8" s="107">
        <v>2476.8</v>
      </c>
      <c r="DI8" s="108">
        <v>10</v>
      </c>
      <c r="DJ8" s="1">
        <v>999.6</v>
      </c>
      <c r="DK8" s="1">
        <v>624.6</v>
      </c>
      <c r="DL8" s="1">
        <v>842.6</v>
      </c>
      <c r="DM8" s="107">
        <v>19381.7</v>
      </c>
      <c r="DN8" s="108">
        <v>9.5</v>
      </c>
      <c r="DO8" s="1">
        <v>413.4</v>
      </c>
      <c r="DP8" s="1">
        <v>1235.4</v>
      </c>
      <c r="DQ8" s="1">
        <v>882.4</v>
      </c>
      <c r="DR8" s="1">
        <v>3628.4</v>
      </c>
      <c r="DS8" s="1">
        <v>4481.2</v>
      </c>
      <c r="DT8" s="1">
        <v>3269.2</v>
      </c>
      <c r="DU8" s="1">
        <v>1068.4</v>
      </c>
      <c r="DV8" s="1">
        <v>1012.4</v>
      </c>
      <c r="DW8" s="1">
        <v>383.4</v>
      </c>
      <c r="DX8" s="1">
        <v>2098.4</v>
      </c>
      <c r="DY8" s="1">
        <v>360.4</v>
      </c>
      <c r="DZ8" s="1">
        <v>539.2</v>
      </c>
      <c r="EA8" s="107">
        <v>9969.8</v>
      </c>
      <c r="EB8" s="108">
        <v>11</v>
      </c>
      <c r="EC8" s="1">
        <v>2146.6</v>
      </c>
      <c r="ED8" s="1">
        <v>2238.4</v>
      </c>
      <c r="EE8" s="1">
        <v>3819.4</v>
      </c>
      <c r="EF8" s="1">
        <v>1754.4</v>
      </c>
      <c r="EG8" s="107">
        <v>1554.2</v>
      </c>
      <c r="EH8" s="107">
        <v>3501.1</v>
      </c>
      <c r="EI8" s="108">
        <v>9.5</v>
      </c>
      <c r="EJ8" s="1">
        <v>985</v>
      </c>
      <c r="EK8" s="1">
        <v>674</v>
      </c>
      <c r="EL8" s="1">
        <v>1083.8</v>
      </c>
      <c r="EM8" s="1">
        <v>359.4</v>
      </c>
      <c r="EN8" s="1">
        <v>389.4</v>
      </c>
      <c r="EO8" s="107">
        <v>11594.6</v>
      </c>
      <c r="EP8" s="108">
        <v>10</v>
      </c>
      <c r="EQ8" s="1">
        <v>846.4</v>
      </c>
      <c r="ER8" s="1">
        <v>3193.4</v>
      </c>
      <c r="ES8" s="1">
        <v>2766</v>
      </c>
      <c r="ET8" s="1">
        <v>808.4</v>
      </c>
      <c r="EU8" s="1">
        <v>3970.4</v>
      </c>
      <c r="EV8" s="107">
        <v>13533.1</v>
      </c>
      <c r="EW8" s="108">
        <v>10.5</v>
      </c>
      <c r="EX8" s="1">
        <v>158.6</v>
      </c>
      <c r="EY8" s="1">
        <v>3634.6</v>
      </c>
      <c r="EZ8" s="1">
        <v>8250.8</v>
      </c>
      <c r="FA8" s="1">
        <v>1478.6</v>
      </c>
      <c r="FB8" s="107">
        <v>20309.9</v>
      </c>
      <c r="FC8" s="108">
        <v>9.5</v>
      </c>
      <c r="FD8" s="1">
        <v>246</v>
      </c>
      <c r="FE8" s="1">
        <v>7691.4</v>
      </c>
      <c r="FF8" s="1">
        <v>12363</v>
      </c>
      <c r="FG8" s="107">
        <v>17545.1</v>
      </c>
      <c r="FH8" s="108">
        <v>57.5</v>
      </c>
      <c r="FI8" s="1">
        <v>945.4</v>
      </c>
      <c r="FJ8" s="1">
        <v>1366.2</v>
      </c>
      <c r="FK8" s="1">
        <v>1518.4</v>
      </c>
      <c r="FL8" s="1">
        <v>1072.4</v>
      </c>
      <c r="FM8" s="1">
        <v>1662.4</v>
      </c>
      <c r="FN8" s="1">
        <v>1145.4</v>
      </c>
      <c r="FO8" s="1">
        <v>3531</v>
      </c>
      <c r="FP8" s="1">
        <v>6246.4</v>
      </c>
      <c r="FQ8" s="1">
        <v>1651</v>
      </c>
    </row>
    <row r="9" s="1" customFormat="1" ht="28.2" hidden="1" customHeight="1" spans="1:164">
      <c r="A9" s="5"/>
      <c r="B9" s="9" t="s">
        <v>195</v>
      </c>
      <c r="C9" s="9"/>
      <c r="D9" s="9"/>
      <c r="E9" s="10" t="s">
        <v>193</v>
      </c>
      <c r="F9" s="11"/>
      <c r="G9" s="11"/>
      <c r="H9" s="11"/>
      <c r="I9" s="12"/>
      <c r="J9" s="142"/>
      <c r="K9" s="107"/>
      <c r="L9" s="108"/>
      <c r="AB9" s="107"/>
      <c r="AC9" s="108"/>
      <c r="AN9" s="107"/>
      <c r="AO9" s="107"/>
      <c r="AP9" s="108"/>
      <c r="AY9" s="109"/>
      <c r="AZ9" s="109"/>
      <c r="BA9" s="108"/>
      <c r="BL9" s="107"/>
      <c r="BM9" s="108"/>
      <c r="BW9" s="107"/>
      <c r="BX9" s="108"/>
      <c r="CL9" s="107"/>
      <c r="CM9" s="108"/>
      <c r="CV9" s="107"/>
      <c r="CW9" s="108"/>
      <c r="DH9" s="107"/>
      <c r="DI9" s="108"/>
      <c r="DM9" s="107"/>
      <c r="DN9" s="108"/>
      <c r="EA9" s="107"/>
      <c r="EB9" s="108"/>
      <c r="EG9" s="107"/>
      <c r="EH9" s="107"/>
      <c r="EI9" s="108"/>
      <c r="EO9" s="107"/>
      <c r="EP9" s="108"/>
      <c r="EV9" s="107"/>
      <c r="EW9" s="108"/>
      <c r="FB9" s="107"/>
      <c r="FC9" s="108"/>
      <c r="FG9" s="107"/>
      <c r="FH9" s="108"/>
    </row>
    <row r="10" s="1" customFormat="1" ht="81" customHeight="1" spans="1:172">
      <c r="A10" s="5" t="s">
        <v>196</v>
      </c>
      <c r="B10" s="13" t="s">
        <v>197</v>
      </c>
      <c r="C10" s="14"/>
      <c r="D10" s="14"/>
      <c r="E10" s="14"/>
      <c r="F10" s="14"/>
      <c r="G10" s="14"/>
      <c r="H10" s="14"/>
      <c r="I10" s="15"/>
      <c r="J10" s="145" t="s">
        <v>198</v>
      </c>
      <c r="K10" s="146" t="s">
        <v>199</v>
      </c>
      <c r="L10" s="147" t="s">
        <v>200</v>
      </c>
      <c r="M10" s="27" t="s">
        <v>32</v>
      </c>
      <c r="N10" s="27" t="s">
        <v>33</v>
      </c>
      <c r="O10" s="27" t="s">
        <v>34</v>
      </c>
      <c r="P10" s="27" t="s">
        <v>35</v>
      </c>
      <c r="Q10" s="27" t="s">
        <v>36</v>
      </c>
      <c r="R10" s="27" t="s">
        <v>38</v>
      </c>
      <c r="S10" s="27" t="s">
        <v>39</v>
      </c>
      <c r="T10" s="27" t="s">
        <v>40</v>
      </c>
      <c r="U10" s="27" t="s">
        <v>41</v>
      </c>
      <c r="V10" s="27" t="s">
        <v>42</v>
      </c>
      <c r="W10" s="27" t="s">
        <v>43</v>
      </c>
      <c r="X10" s="27" t="s">
        <v>44</v>
      </c>
      <c r="Y10" s="27" t="s">
        <v>45</v>
      </c>
      <c r="Z10" s="27" t="s">
        <v>46</v>
      </c>
      <c r="AA10" s="27" t="s">
        <v>47</v>
      </c>
      <c r="AB10" s="146" t="s">
        <v>201</v>
      </c>
      <c r="AC10" s="147" t="s">
        <v>202</v>
      </c>
      <c r="AD10" s="27" t="s">
        <v>49</v>
      </c>
      <c r="AE10" s="27" t="s">
        <v>50</v>
      </c>
      <c r="AF10" s="27" t="s">
        <v>51</v>
      </c>
      <c r="AG10" s="27" t="s">
        <v>52</v>
      </c>
      <c r="AH10" s="27" t="s">
        <v>53</v>
      </c>
      <c r="AI10" s="27" t="s">
        <v>54</v>
      </c>
      <c r="AJ10" s="27" t="s">
        <v>55</v>
      </c>
      <c r="AK10" s="27" t="s">
        <v>56</v>
      </c>
      <c r="AL10" s="27" t="s">
        <v>57</v>
      </c>
      <c r="AM10" s="27" t="s">
        <v>58</v>
      </c>
      <c r="AN10" s="146" t="s">
        <v>59</v>
      </c>
      <c r="AO10" s="146" t="s">
        <v>203</v>
      </c>
      <c r="AP10" s="147" t="s">
        <v>204</v>
      </c>
      <c r="AQ10" s="27" t="s">
        <v>61</v>
      </c>
      <c r="AR10" s="27" t="s">
        <v>62</v>
      </c>
      <c r="AS10" s="27" t="s">
        <v>63</v>
      </c>
      <c r="AT10" s="27" t="s">
        <v>64</v>
      </c>
      <c r="AU10" s="27" t="s">
        <v>65</v>
      </c>
      <c r="AV10" s="27" t="s">
        <v>66</v>
      </c>
      <c r="AW10" s="27" t="s">
        <v>67</v>
      </c>
      <c r="AX10" s="27" t="s">
        <v>68</v>
      </c>
      <c r="AY10" s="171" t="s">
        <v>69</v>
      </c>
      <c r="AZ10" s="171" t="s">
        <v>205</v>
      </c>
      <c r="BA10" s="147" t="s">
        <v>206</v>
      </c>
      <c r="BB10" s="27" t="s">
        <v>72</v>
      </c>
      <c r="BC10" s="27" t="s">
        <v>73</v>
      </c>
      <c r="BD10" s="27" t="s">
        <v>74</v>
      </c>
      <c r="BE10" s="27" t="s">
        <v>75</v>
      </c>
      <c r="BF10" s="27" t="s">
        <v>76</v>
      </c>
      <c r="BG10" s="27" t="s">
        <v>77</v>
      </c>
      <c r="BH10" s="27" t="s">
        <v>207</v>
      </c>
      <c r="BI10" s="27" t="s">
        <v>79</v>
      </c>
      <c r="BJ10" s="27" t="s">
        <v>80</v>
      </c>
      <c r="BK10" s="27" t="s">
        <v>81</v>
      </c>
      <c r="BL10" s="146" t="s">
        <v>208</v>
      </c>
      <c r="BM10" s="147" t="s">
        <v>209</v>
      </c>
      <c r="BN10" s="27" t="s">
        <v>83</v>
      </c>
      <c r="BO10" s="27" t="s">
        <v>84</v>
      </c>
      <c r="BP10" s="27" t="s">
        <v>85</v>
      </c>
      <c r="BQ10" s="27" t="s">
        <v>86</v>
      </c>
      <c r="BR10" s="27" t="s">
        <v>87</v>
      </c>
      <c r="BS10" s="27" t="s">
        <v>88</v>
      </c>
      <c r="BT10" s="27" t="s">
        <v>89</v>
      </c>
      <c r="BU10" s="27" t="s">
        <v>90</v>
      </c>
      <c r="BV10" s="27" t="s">
        <v>91</v>
      </c>
      <c r="BW10" s="146" t="s">
        <v>210</v>
      </c>
      <c r="BX10" s="147" t="s">
        <v>211</v>
      </c>
      <c r="BY10" s="27" t="s">
        <v>93</v>
      </c>
      <c r="BZ10" s="27" t="s">
        <v>94</v>
      </c>
      <c r="CA10" s="27" t="s">
        <v>95</v>
      </c>
      <c r="CB10" s="27" t="s">
        <v>96</v>
      </c>
      <c r="CC10" s="27" t="s">
        <v>97</v>
      </c>
      <c r="CD10" s="27" t="s">
        <v>98</v>
      </c>
      <c r="CE10" s="27" t="s">
        <v>99</v>
      </c>
      <c r="CF10" s="27" t="s">
        <v>100</v>
      </c>
      <c r="CG10" s="27" t="s">
        <v>101</v>
      </c>
      <c r="CH10" s="27" t="s">
        <v>102</v>
      </c>
      <c r="CI10" s="27" t="s">
        <v>103</v>
      </c>
      <c r="CJ10" s="27" t="s">
        <v>104</v>
      </c>
      <c r="CK10" s="27" t="s">
        <v>105</v>
      </c>
      <c r="CL10" s="146" t="s">
        <v>212</v>
      </c>
      <c r="CM10" s="147" t="s">
        <v>213</v>
      </c>
      <c r="CN10" s="27" t="s">
        <v>107</v>
      </c>
      <c r="CO10" s="27" t="s">
        <v>108</v>
      </c>
      <c r="CP10" s="27" t="s">
        <v>109</v>
      </c>
      <c r="CQ10" s="27" t="s">
        <v>110</v>
      </c>
      <c r="CR10" s="27" t="s">
        <v>111</v>
      </c>
      <c r="CS10" s="27" t="s">
        <v>112</v>
      </c>
      <c r="CT10" s="27" t="s">
        <v>113</v>
      </c>
      <c r="CU10" s="27" t="s">
        <v>114</v>
      </c>
      <c r="CV10" s="146" t="s">
        <v>214</v>
      </c>
      <c r="CW10" s="147" t="s">
        <v>215</v>
      </c>
      <c r="CX10" s="27" t="s">
        <v>116</v>
      </c>
      <c r="CY10" s="27" t="s">
        <v>117</v>
      </c>
      <c r="CZ10" s="27" t="s">
        <v>118</v>
      </c>
      <c r="DA10" s="27" t="s">
        <v>119</v>
      </c>
      <c r="DB10" s="27" t="s">
        <v>120</v>
      </c>
      <c r="DC10" s="27" t="s">
        <v>121</v>
      </c>
      <c r="DD10" s="27" t="s">
        <v>122</v>
      </c>
      <c r="DE10" s="27" t="s">
        <v>123</v>
      </c>
      <c r="DF10" s="27" t="s">
        <v>124</v>
      </c>
      <c r="DG10" s="27" t="s">
        <v>125</v>
      </c>
      <c r="DH10" s="146" t="s">
        <v>216</v>
      </c>
      <c r="DI10" s="147" t="s">
        <v>217</v>
      </c>
      <c r="DJ10" s="27" t="s">
        <v>127</v>
      </c>
      <c r="DK10" s="27" t="s">
        <v>128</v>
      </c>
      <c r="DL10" s="27" t="s">
        <v>129</v>
      </c>
      <c r="DM10" s="146" t="s">
        <v>218</v>
      </c>
      <c r="DN10" s="147" t="s">
        <v>219</v>
      </c>
      <c r="DO10" s="27" t="s">
        <v>131</v>
      </c>
      <c r="DP10" s="27" t="s">
        <v>132</v>
      </c>
      <c r="DQ10" s="27" t="s">
        <v>133</v>
      </c>
      <c r="DR10" s="27" t="s">
        <v>134</v>
      </c>
      <c r="DS10" s="27" t="s">
        <v>135</v>
      </c>
      <c r="DT10" s="27" t="s">
        <v>136</v>
      </c>
      <c r="DU10" s="27" t="s">
        <v>137</v>
      </c>
      <c r="DV10" s="27" t="s">
        <v>138</v>
      </c>
      <c r="DW10" s="27" t="s">
        <v>139</v>
      </c>
      <c r="DX10" s="27" t="s">
        <v>140</v>
      </c>
      <c r="DY10" s="27" t="s">
        <v>141</v>
      </c>
      <c r="DZ10" s="27" t="s">
        <v>142</v>
      </c>
      <c r="EA10" s="146" t="s">
        <v>220</v>
      </c>
      <c r="EB10" s="147" t="s">
        <v>221</v>
      </c>
      <c r="EC10" s="27" t="s">
        <v>144</v>
      </c>
      <c r="ED10" s="27" t="s">
        <v>145</v>
      </c>
      <c r="EE10" s="27" t="s">
        <v>146</v>
      </c>
      <c r="EF10" s="27" t="s">
        <v>147</v>
      </c>
      <c r="EG10" s="146" t="s">
        <v>148</v>
      </c>
      <c r="EH10" s="146" t="s">
        <v>222</v>
      </c>
      <c r="EI10" s="147" t="s">
        <v>223</v>
      </c>
      <c r="EJ10" s="27" t="s">
        <v>150</v>
      </c>
      <c r="EK10" s="27" t="s">
        <v>151</v>
      </c>
      <c r="EL10" s="27" t="s">
        <v>152</v>
      </c>
      <c r="EM10" s="27" t="s">
        <v>153</v>
      </c>
      <c r="EN10" s="27" t="s">
        <v>154</v>
      </c>
      <c r="EO10" s="146" t="s">
        <v>224</v>
      </c>
      <c r="EP10" s="147" t="s">
        <v>225</v>
      </c>
      <c r="EQ10" s="27" t="s">
        <v>156</v>
      </c>
      <c r="ER10" s="27" t="s">
        <v>157</v>
      </c>
      <c r="ES10" s="27" t="s">
        <v>158</v>
      </c>
      <c r="ET10" s="27" t="s">
        <v>159</v>
      </c>
      <c r="EU10" s="27" t="s">
        <v>160</v>
      </c>
      <c r="EV10" s="146" t="s">
        <v>226</v>
      </c>
      <c r="EW10" s="147" t="s">
        <v>227</v>
      </c>
      <c r="EX10" s="27" t="s">
        <v>162</v>
      </c>
      <c r="EY10" s="27" t="s">
        <v>163</v>
      </c>
      <c r="EZ10" s="27" t="s">
        <v>164</v>
      </c>
      <c r="FA10" s="27" t="s">
        <v>165</v>
      </c>
      <c r="FB10" s="146" t="s">
        <v>228</v>
      </c>
      <c r="FC10" s="147" t="s">
        <v>229</v>
      </c>
      <c r="FD10" s="27" t="s">
        <v>230</v>
      </c>
      <c r="FE10" s="27" t="s">
        <v>168</v>
      </c>
      <c r="FF10" s="27" t="s">
        <v>169</v>
      </c>
      <c r="FG10" s="146" t="s">
        <v>231</v>
      </c>
      <c r="FH10" s="147" t="s">
        <v>232</v>
      </c>
      <c r="FI10" s="27" t="s">
        <v>171</v>
      </c>
      <c r="FJ10" s="27" t="s">
        <v>172</v>
      </c>
      <c r="FK10" s="27" t="s">
        <v>233</v>
      </c>
      <c r="FL10" s="27" t="s">
        <v>174</v>
      </c>
      <c r="FM10" s="27" t="s">
        <v>175</v>
      </c>
      <c r="FN10" s="27" t="s">
        <v>176</v>
      </c>
      <c r="FO10" s="27" t="s">
        <v>177</v>
      </c>
      <c r="FP10" s="27" t="s">
        <v>178</v>
      </c>
    </row>
    <row r="11" s="1" customFormat="1" ht="40" customHeight="1" spans="1:172">
      <c r="A11" s="9" t="s">
        <v>234</v>
      </c>
      <c r="B11" s="9" t="s">
        <v>235</v>
      </c>
      <c r="C11" s="9" t="s">
        <v>236</v>
      </c>
      <c r="D11" s="9" t="s">
        <v>237</v>
      </c>
      <c r="E11" s="9"/>
      <c r="F11" s="9" t="s">
        <v>238</v>
      </c>
      <c r="G11" s="9" t="s">
        <v>239</v>
      </c>
      <c r="H11" s="9" t="s">
        <v>240</v>
      </c>
      <c r="I11" s="5" t="s">
        <v>241</v>
      </c>
      <c r="J11" s="148"/>
      <c r="K11" s="146"/>
      <c r="L11" s="14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146"/>
      <c r="AC11" s="14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146"/>
      <c r="AO11" s="146"/>
      <c r="AP11" s="147"/>
      <c r="AQ11" s="27"/>
      <c r="AR11" s="27"/>
      <c r="AS11" s="27"/>
      <c r="AT11" s="27"/>
      <c r="AU11" s="27"/>
      <c r="AV11" s="27"/>
      <c r="AW11" s="27"/>
      <c r="AX11" s="27"/>
      <c r="AY11" s="171"/>
      <c r="AZ11" s="171"/>
      <c r="BA11" s="14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146"/>
      <c r="BM11" s="147"/>
      <c r="BN11" s="27"/>
      <c r="BO11" s="27"/>
      <c r="BP11" s="27"/>
      <c r="BQ11" s="27"/>
      <c r="BR11" s="27"/>
      <c r="BS11" s="27"/>
      <c r="BT11" s="27"/>
      <c r="BU11" s="27"/>
      <c r="BV11" s="27"/>
      <c r="BW11" s="146"/>
      <c r="BX11" s="14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146"/>
      <c r="CM11" s="147"/>
      <c r="CN11" s="27"/>
      <c r="CO11" s="27"/>
      <c r="CP11" s="27"/>
      <c r="CQ11" s="27"/>
      <c r="CR11" s="27"/>
      <c r="CS11" s="27"/>
      <c r="CT11" s="27"/>
      <c r="CU11" s="27"/>
      <c r="CV11" s="146"/>
      <c r="CW11" s="14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146"/>
      <c r="DI11" s="147"/>
      <c r="DJ11" s="27"/>
      <c r="DK11" s="27"/>
      <c r="DL11" s="27"/>
      <c r="DM11" s="146"/>
      <c r="DN11" s="14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146"/>
      <c r="EB11" s="147"/>
      <c r="EC11" s="27"/>
      <c r="ED11" s="27"/>
      <c r="EE11" s="27"/>
      <c r="EF11" s="27"/>
      <c r="EG11" s="146"/>
      <c r="EH11" s="146"/>
      <c r="EI11" s="147"/>
      <c r="EJ11" s="27"/>
      <c r="EK11" s="27"/>
      <c r="EL11" s="27"/>
      <c r="EM11" s="27"/>
      <c r="EN11" s="27"/>
      <c r="EO11" s="146"/>
      <c r="EP11" s="147"/>
      <c r="EQ11" s="27"/>
      <c r="ER11" s="27"/>
      <c r="ES11" s="27"/>
      <c r="ET11" s="27"/>
      <c r="EU11" s="27"/>
      <c r="EV11" s="146"/>
      <c r="EW11" s="147"/>
      <c r="EX11" s="27"/>
      <c r="EY11" s="27"/>
      <c r="EZ11" s="27"/>
      <c r="FA11" s="27"/>
      <c r="FB11" s="146"/>
      <c r="FC11" s="147"/>
      <c r="FD11" s="27"/>
      <c r="FE11" s="27"/>
      <c r="FF11" s="27"/>
      <c r="FG11" s="146"/>
      <c r="FH11" s="147"/>
      <c r="FI11" s="27"/>
      <c r="FJ11" s="27"/>
      <c r="FK11" s="27"/>
      <c r="FL11" s="27"/>
      <c r="FM11" s="27"/>
      <c r="FN11" s="27"/>
      <c r="FO11" s="27"/>
      <c r="FP11" s="27"/>
    </row>
    <row r="12" s="1" customFormat="1" ht="40" customHeight="1" spans="1:172">
      <c r="A12" s="9"/>
      <c r="B12" s="16" t="s">
        <v>242</v>
      </c>
      <c r="C12" s="16" t="s">
        <v>243</v>
      </c>
      <c r="D12" s="111" t="s">
        <v>244</v>
      </c>
      <c r="E12" s="112"/>
      <c r="F12" s="113" t="s">
        <v>245</v>
      </c>
      <c r="G12" s="19" t="s">
        <v>246</v>
      </c>
      <c r="H12" s="19">
        <v>520.6</v>
      </c>
      <c r="I12" s="20">
        <v>520.6</v>
      </c>
      <c r="J12" s="143">
        <f t="shared" ref="J12:J14" si="0">K12+AB12+AN12+AO12+AY12+AZ12+BL12+BW12+CL12+CV12+DH12+DM12+EA12+EG12+EH12+EO12+EV12+FB12+FG12</f>
        <v>520.6</v>
      </c>
      <c r="K12" s="56">
        <f t="shared" ref="K12:K14" si="1">SUM(L12:AA12)</f>
        <v>51.85</v>
      </c>
      <c r="L12" s="60"/>
      <c r="M12" s="57"/>
      <c r="N12" s="57"/>
      <c r="O12" s="57"/>
      <c r="P12" s="57"/>
      <c r="Q12" s="60">
        <v>7.24</v>
      </c>
      <c r="R12" s="60">
        <v>4.83</v>
      </c>
      <c r="S12" s="60"/>
      <c r="T12" s="60">
        <v>10.68</v>
      </c>
      <c r="U12" s="60">
        <v>29.1</v>
      </c>
      <c r="V12" s="57"/>
      <c r="W12" s="57"/>
      <c r="X12" s="57"/>
      <c r="Y12" s="57"/>
      <c r="Z12" s="57"/>
      <c r="AA12" s="57"/>
      <c r="AB12" s="56">
        <f t="shared" ref="AB12:AB29" si="2">SUM(AC12:AM12)</f>
        <v>34.32</v>
      </c>
      <c r="AC12" s="60"/>
      <c r="AD12" s="57"/>
      <c r="AE12" s="57"/>
      <c r="AF12" s="57"/>
      <c r="AG12" s="57"/>
      <c r="AH12" s="60">
        <v>5.14</v>
      </c>
      <c r="AI12" s="60">
        <v>24.28</v>
      </c>
      <c r="AJ12" s="60"/>
      <c r="AK12" s="60"/>
      <c r="AL12" s="60"/>
      <c r="AM12" s="60">
        <v>4.9</v>
      </c>
      <c r="AN12" s="57">
        <v>28.14</v>
      </c>
      <c r="AO12" s="56">
        <f t="shared" ref="AO12:AO29" si="3">SUM(AP12:AX12)</f>
        <v>57.94</v>
      </c>
      <c r="AP12" s="60"/>
      <c r="AQ12" s="60">
        <v>7.6</v>
      </c>
      <c r="AR12" s="60"/>
      <c r="AS12" s="60"/>
      <c r="AT12" s="60"/>
      <c r="AU12" s="60">
        <v>6.5</v>
      </c>
      <c r="AV12" s="60">
        <v>4.5</v>
      </c>
      <c r="AW12" s="60">
        <v>39.34</v>
      </c>
      <c r="AX12" s="60"/>
      <c r="AY12" s="57">
        <v>16.37</v>
      </c>
      <c r="AZ12" s="56">
        <f t="shared" ref="AZ12:AZ29" si="4">SUM(BA12:BK12)</f>
        <v>38.41</v>
      </c>
      <c r="BA12" s="60"/>
      <c r="BB12" s="60">
        <v>26.06</v>
      </c>
      <c r="BC12" s="60"/>
      <c r="BD12" s="60"/>
      <c r="BE12" s="60"/>
      <c r="BF12" s="60"/>
      <c r="BG12" s="60">
        <v>12.35</v>
      </c>
      <c r="BH12" s="60"/>
      <c r="BI12" s="60"/>
      <c r="BJ12" s="60"/>
      <c r="BK12" s="60"/>
      <c r="BL12" s="56">
        <f t="shared" ref="BL12:BL29" si="5">SUM(BM12:BV12)</f>
        <v>1</v>
      </c>
      <c r="BM12" s="60"/>
      <c r="BN12" s="57"/>
      <c r="BO12" s="57"/>
      <c r="BP12" s="57"/>
      <c r="BQ12" s="57"/>
      <c r="BR12" s="57"/>
      <c r="BS12" s="57"/>
      <c r="BT12" s="57"/>
      <c r="BU12" s="60">
        <v>1</v>
      </c>
      <c r="BV12" s="57"/>
      <c r="BW12" s="56">
        <f t="shared" ref="BW12:BW29" si="6">SUM(BX12:CK12)</f>
        <v>38.15</v>
      </c>
      <c r="BX12" s="60"/>
      <c r="BY12" s="57"/>
      <c r="BZ12" s="57"/>
      <c r="CA12" s="60">
        <v>14.7</v>
      </c>
      <c r="CB12" s="60"/>
      <c r="CC12" s="57"/>
      <c r="CD12" s="57"/>
      <c r="CE12" s="57"/>
      <c r="CF12" s="57"/>
      <c r="CG12" s="57"/>
      <c r="CH12" s="57"/>
      <c r="CI12" s="57"/>
      <c r="CJ12" s="60">
        <v>1.4</v>
      </c>
      <c r="CK12" s="60">
        <v>22.05</v>
      </c>
      <c r="CL12" s="56">
        <f t="shared" ref="CL12:CL29" si="7">SUM(CM12:CU12)</f>
        <v>100.38</v>
      </c>
      <c r="CM12" s="60"/>
      <c r="CN12" s="57"/>
      <c r="CO12" s="57"/>
      <c r="CP12" s="57"/>
      <c r="CQ12" s="57"/>
      <c r="CR12" s="60">
        <v>38.19</v>
      </c>
      <c r="CS12" s="60">
        <v>62.19</v>
      </c>
      <c r="CT12" s="57"/>
      <c r="CU12" s="57"/>
      <c r="CV12" s="56">
        <f t="shared" ref="CV12:CV29" si="8">SUM(CW12:DG12)</f>
        <v>8.9</v>
      </c>
      <c r="CW12" s="60"/>
      <c r="CX12" s="57"/>
      <c r="CY12" s="57"/>
      <c r="CZ12" s="57"/>
      <c r="DA12" s="57"/>
      <c r="DB12" s="57"/>
      <c r="DC12" s="60">
        <v>1.5</v>
      </c>
      <c r="DD12" s="57"/>
      <c r="DE12" s="57"/>
      <c r="DF12" s="57"/>
      <c r="DG12" s="60">
        <v>7.4</v>
      </c>
      <c r="DH12" s="56">
        <f t="shared" ref="DH12:DH29" si="9">SUM(DI12:DL12)</f>
        <v>0</v>
      </c>
      <c r="DI12" s="60"/>
      <c r="DJ12" s="57"/>
      <c r="DK12" s="57"/>
      <c r="DL12" s="57"/>
      <c r="DM12" s="56">
        <f t="shared" ref="DM12:DM29" si="10">SUM(DN12:DZ12)</f>
        <v>17.43</v>
      </c>
      <c r="DN12" s="60"/>
      <c r="DO12" s="57"/>
      <c r="DP12" s="57"/>
      <c r="DQ12" s="57"/>
      <c r="DR12" s="57"/>
      <c r="DS12" s="60"/>
      <c r="DT12" s="60">
        <v>7.67</v>
      </c>
      <c r="DU12" s="60"/>
      <c r="DV12" s="60"/>
      <c r="DW12" s="60"/>
      <c r="DX12" s="60">
        <v>9.76</v>
      </c>
      <c r="DY12" s="57"/>
      <c r="DZ12" s="57"/>
      <c r="EA12" s="56">
        <f t="shared" ref="EA12:EA29" si="11">SUM(EB12:EF12)</f>
        <v>9.16</v>
      </c>
      <c r="EB12" s="60"/>
      <c r="EC12" s="57"/>
      <c r="ED12" s="57"/>
      <c r="EE12" s="60">
        <v>9.16</v>
      </c>
      <c r="EF12" s="57"/>
      <c r="EG12" s="57"/>
      <c r="EH12" s="56">
        <f t="shared" ref="EH12:EH29" si="12">SUM(EI12:EN12)</f>
        <v>0</v>
      </c>
      <c r="EI12" s="60"/>
      <c r="EJ12" s="57"/>
      <c r="EK12" s="57"/>
      <c r="EL12" s="57"/>
      <c r="EM12" s="57"/>
      <c r="EN12" s="57"/>
      <c r="EO12" s="56">
        <f t="shared" ref="EO12:EO29" si="13">SUM(EP12:EU12)</f>
        <v>9.6</v>
      </c>
      <c r="EP12" s="60"/>
      <c r="EQ12" s="57"/>
      <c r="ER12" s="57"/>
      <c r="ES12" s="60">
        <v>9.6</v>
      </c>
      <c r="ET12" s="57"/>
      <c r="EU12" s="57"/>
      <c r="EV12" s="56">
        <f t="shared" ref="EV12:EV29" si="14">SUM(EW12:FA12)</f>
        <v>23.96</v>
      </c>
      <c r="EW12" s="60"/>
      <c r="EX12" s="57"/>
      <c r="EY12" s="60">
        <v>9.52</v>
      </c>
      <c r="EZ12" s="60">
        <v>11.53</v>
      </c>
      <c r="FA12" s="60">
        <v>2.91</v>
      </c>
      <c r="FB12" s="56">
        <f t="shared" ref="FB12:FB29" si="15">SUM(FC12:FF12)</f>
        <v>56.79</v>
      </c>
      <c r="FC12" s="60"/>
      <c r="FD12" s="57"/>
      <c r="FE12" s="60">
        <v>19.9</v>
      </c>
      <c r="FF12" s="60">
        <v>36.89</v>
      </c>
      <c r="FG12" s="56">
        <f t="shared" ref="FG12:FG29" si="16">SUM(FH12:FP12)</f>
        <v>28.2</v>
      </c>
      <c r="FH12" s="60"/>
      <c r="FI12" s="57"/>
      <c r="FJ12" s="57"/>
      <c r="FK12" s="57"/>
      <c r="FL12" s="57"/>
      <c r="FM12" s="57"/>
      <c r="FN12" s="57"/>
      <c r="FO12" s="60">
        <v>15.2</v>
      </c>
      <c r="FP12" s="60">
        <v>13</v>
      </c>
    </row>
    <row r="13" s="1" customFormat="1" ht="40" customHeight="1" spans="1:172">
      <c r="A13" s="9"/>
      <c r="B13" s="21"/>
      <c r="C13" s="21"/>
      <c r="D13" s="114" t="s">
        <v>247</v>
      </c>
      <c r="E13" s="115"/>
      <c r="F13" s="116" t="s">
        <v>248</v>
      </c>
      <c r="G13" s="19" t="s">
        <v>249</v>
      </c>
      <c r="H13" s="19">
        <v>4</v>
      </c>
      <c r="I13" s="20">
        <v>10</v>
      </c>
      <c r="J13" s="143">
        <f t="shared" si="0"/>
        <v>10</v>
      </c>
      <c r="K13" s="149">
        <f t="shared" si="1"/>
        <v>2</v>
      </c>
      <c r="L13" s="150">
        <v>1</v>
      </c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>
        <v>1</v>
      </c>
      <c r="Y13" s="150"/>
      <c r="Z13" s="150"/>
      <c r="AA13" s="150"/>
      <c r="AB13" s="149">
        <f t="shared" si="2"/>
        <v>2</v>
      </c>
      <c r="AC13" s="150"/>
      <c r="AD13" s="150"/>
      <c r="AE13" s="150"/>
      <c r="AF13" s="150"/>
      <c r="AG13" s="150"/>
      <c r="AH13" s="150">
        <v>1</v>
      </c>
      <c r="AI13" s="150">
        <v>1</v>
      </c>
      <c r="AJ13" s="150"/>
      <c r="AK13" s="150"/>
      <c r="AL13" s="150"/>
      <c r="AM13" s="150"/>
      <c r="AN13" s="149"/>
      <c r="AO13" s="149">
        <f t="shared" si="3"/>
        <v>0</v>
      </c>
      <c r="AP13" s="150"/>
      <c r="AQ13" s="150"/>
      <c r="AR13" s="150"/>
      <c r="AS13" s="150"/>
      <c r="AT13" s="150"/>
      <c r="AU13" s="150"/>
      <c r="AV13" s="150"/>
      <c r="AW13" s="150"/>
      <c r="AX13" s="150"/>
      <c r="AY13" s="149">
        <v>1</v>
      </c>
      <c r="AZ13" s="149">
        <f t="shared" si="4"/>
        <v>0</v>
      </c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49">
        <f t="shared" si="5"/>
        <v>0</v>
      </c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49">
        <f t="shared" si="6"/>
        <v>1</v>
      </c>
      <c r="BX13" s="150"/>
      <c r="BY13" s="150"/>
      <c r="BZ13" s="150"/>
      <c r="CA13" s="150">
        <v>1</v>
      </c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49">
        <f t="shared" si="7"/>
        <v>1</v>
      </c>
      <c r="CM13" s="150"/>
      <c r="CN13" s="150"/>
      <c r="CO13" s="150"/>
      <c r="CP13" s="150"/>
      <c r="CQ13" s="150"/>
      <c r="CR13" s="150"/>
      <c r="CS13" s="150">
        <v>1</v>
      </c>
      <c r="CT13" s="150"/>
      <c r="CU13" s="150"/>
      <c r="CV13" s="149">
        <f t="shared" si="8"/>
        <v>0</v>
      </c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49">
        <f t="shared" si="9"/>
        <v>0</v>
      </c>
      <c r="DI13" s="150"/>
      <c r="DJ13" s="150"/>
      <c r="DK13" s="150"/>
      <c r="DL13" s="150"/>
      <c r="DM13" s="149">
        <f t="shared" si="10"/>
        <v>1</v>
      </c>
      <c r="DN13" s="150"/>
      <c r="DO13" s="150"/>
      <c r="DP13" s="150"/>
      <c r="DQ13" s="150"/>
      <c r="DR13" s="150">
        <v>1</v>
      </c>
      <c r="DS13" s="150"/>
      <c r="DT13" s="150"/>
      <c r="DU13" s="150"/>
      <c r="DV13" s="150"/>
      <c r="DW13" s="150"/>
      <c r="DX13" s="150"/>
      <c r="DY13" s="150"/>
      <c r="DZ13" s="150"/>
      <c r="EA13" s="149">
        <f t="shared" si="11"/>
        <v>0</v>
      </c>
      <c r="EB13" s="150"/>
      <c r="EC13" s="150"/>
      <c r="ED13" s="150"/>
      <c r="EE13" s="150"/>
      <c r="EF13" s="150"/>
      <c r="EG13" s="149"/>
      <c r="EH13" s="149">
        <f t="shared" si="12"/>
        <v>0</v>
      </c>
      <c r="EI13" s="150"/>
      <c r="EJ13" s="150"/>
      <c r="EK13" s="150"/>
      <c r="EL13" s="150"/>
      <c r="EM13" s="150"/>
      <c r="EN13" s="150"/>
      <c r="EO13" s="149">
        <f t="shared" si="13"/>
        <v>0</v>
      </c>
      <c r="EP13" s="150"/>
      <c r="EQ13" s="150"/>
      <c r="ER13" s="150"/>
      <c r="ES13" s="150"/>
      <c r="ET13" s="150"/>
      <c r="EU13" s="150"/>
      <c r="EV13" s="149">
        <f t="shared" si="14"/>
        <v>1</v>
      </c>
      <c r="EW13" s="150"/>
      <c r="EX13" s="150"/>
      <c r="EY13" s="150"/>
      <c r="EZ13" s="150">
        <v>1</v>
      </c>
      <c r="FA13" s="150"/>
      <c r="FB13" s="149">
        <f t="shared" si="15"/>
        <v>0</v>
      </c>
      <c r="FC13" s="150"/>
      <c r="FD13" s="150"/>
      <c r="FE13" s="150"/>
      <c r="FF13" s="150"/>
      <c r="FG13" s="149">
        <f t="shared" si="16"/>
        <v>1</v>
      </c>
      <c r="FH13" s="150"/>
      <c r="FI13" s="150"/>
      <c r="FJ13" s="150"/>
      <c r="FK13" s="150"/>
      <c r="FL13" s="150"/>
      <c r="FM13" s="150"/>
      <c r="FN13" s="150"/>
      <c r="FO13" s="150"/>
      <c r="FP13" s="150">
        <v>1</v>
      </c>
    </row>
    <row r="14" s="1" customFormat="1" ht="40" customHeight="1" spans="1:172">
      <c r="A14" s="9"/>
      <c r="B14" s="21"/>
      <c r="C14" s="21"/>
      <c r="D14" s="114" t="s">
        <v>250</v>
      </c>
      <c r="E14" s="115"/>
      <c r="F14" s="116" t="s">
        <v>251</v>
      </c>
      <c r="G14" s="19" t="s">
        <v>249</v>
      </c>
      <c r="H14" s="19">
        <v>112</v>
      </c>
      <c r="I14" s="20">
        <v>112</v>
      </c>
      <c r="J14" s="143">
        <f t="shared" si="0"/>
        <v>112</v>
      </c>
      <c r="K14" s="56">
        <f t="shared" si="1"/>
        <v>34</v>
      </c>
      <c r="L14" s="61"/>
      <c r="M14" s="60"/>
      <c r="N14" s="60">
        <v>3</v>
      </c>
      <c r="O14" s="60"/>
      <c r="P14" s="60"/>
      <c r="Q14" s="60"/>
      <c r="R14" s="60"/>
      <c r="S14" s="60"/>
      <c r="T14" s="60"/>
      <c r="U14" s="60">
        <v>25</v>
      </c>
      <c r="V14" s="60"/>
      <c r="W14" s="60"/>
      <c r="X14" s="60"/>
      <c r="Y14" s="60"/>
      <c r="Z14" s="60">
        <v>5</v>
      </c>
      <c r="AA14" s="60">
        <v>1</v>
      </c>
      <c r="AB14" s="56">
        <f t="shared" si="2"/>
        <v>5</v>
      </c>
      <c r="AC14" s="61"/>
      <c r="AD14" s="60">
        <v>1</v>
      </c>
      <c r="AE14" s="60">
        <v>3</v>
      </c>
      <c r="AF14" s="60"/>
      <c r="AG14" s="60"/>
      <c r="AH14" s="60"/>
      <c r="AI14" s="60"/>
      <c r="AJ14" s="60"/>
      <c r="AK14" s="60"/>
      <c r="AL14" s="60"/>
      <c r="AM14" s="60">
        <v>1</v>
      </c>
      <c r="AN14" s="57"/>
      <c r="AO14" s="56">
        <f t="shared" si="3"/>
        <v>11</v>
      </c>
      <c r="AP14" s="61"/>
      <c r="AQ14" s="60">
        <v>1</v>
      </c>
      <c r="AR14" s="60">
        <v>2</v>
      </c>
      <c r="AS14" s="60"/>
      <c r="AT14" s="60"/>
      <c r="AU14" s="60">
        <v>8</v>
      </c>
      <c r="AV14" s="60"/>
      <c r="AW14" s="60"/>
      <c r="AX14" s="60"/>
      <c r="AY14" s="57"/>
      <c r="AZ14" s="56">
        <f t="shared" si="4"/>
        <v>15</v>
      </c>
      <c r="BA14" s="61"/>
      <c r="BB14" s="60"/>
      <c r="BC14" s="60"/>
      <c r="BD14" s="60"/>
      <c r="BE14" s="60"/>
      <c r="BF14" s="60"/>
      <c r="BG14" s="60">
        <v>11</v>
      </c>
      <c r="BH14" s="60"/>
      <c r="BI14" s="60">
        <v>4</v>
      </c>
      <c r="BJ14" s="60"/>
      <c r="BK14" s="60"/>
      <c r="BL14" s="56">
        <f t="shared" si="5"/>
        <v>2</v>
      </c>
      <c r="BM14" s="61"/>
      <c r="BN14" s="60">
        <v>1</v>
      </c>
      <c r="BO14" s="60"/>
      <c r="BP14" s="60">
        <v>1</v>
      </c>
      <c r="BQ14" s="60"/>
      <c r="BR14" s="60"/>
      <c r="BS14" s="60"/>
      <c r="BT14" s="60"/>
      <c r="BU14" s="60"/>
      <c r="BV14" s="60"/>
      <c r="BW14" s="56">
        <f t="shared" si="6"/>
        <v>3</v>
      </c>
      <c r="BX14" s="61"/>
      <c r="BY14" s="60"/>
      <c r="BZ14" s="60"/>
      <c r="CA14" s="60">
        <v>1</v>
      </c>
      <c r="CB14" s="60"/>
      <c r="CC14" s="60"/>
      <c r="CD14" s="60">
        <v>2</v>
      </c>
      <c r="CE14" s="60"/>
      <c r="CF14" s="60"/>
      <c r="CG14" s="60"/>
      <c r="CH14" s="60"/>
      <c r="CI14" s="60"/>
      <c r="CJ14" s="60"/>
      <c r="CK14" s="60"/>
      <c r="CL14" s="56">
        <f t="shared" si="7"/>
        <v>3</v>
      </c>
      <c r="CM14" s="61"/>
      <c r="CN14" s="60"/>
      <c r="CO14" s="60">
        <v>3</v>
      </c>
      <c r="CP14" s="60"/>
      <c r="CQ14" s="60"/>
      <c r="CR14" s="60"/>
      <c r="CS14" s="60"/>
      <c r="CT14" s="60"/>
      <c r="CU14" s="60"/>
      <c r="CV14" s="56">
        <f t="shared" si="8"/>
        <v>6</v>
      </c>
      <c r="CW14" s="61"/>
      <c r="CX14" s="60"/>
      <c r="CY14" s="60"/>
      <c r="CZ14" s="60">
        <v>2</v>
      </c>
      <c r="DA14" s="60"/>
      <c r="DB14" s="60"/>
      <c r="DC14" s="60">
        <v>1</v>
      </c>
      <c r="DD14" s="60"/>
      <c r="DE14" s="60"/>
      <c r="DF14" s="60">
        <v>2</v>
      </c>
      <c r="DG14" s="60">
        <v>1</v>
      </c>
      <c r="DH14" s="56">
        <f t="shared" si="9"/>
        <v>1</v>
      </c>
      <c r="DI14" s="61"/>
      <c r="DJ14" s="60">
        <v>1</v>
      </c>
      <c r="DK14" s="60"/>
      <c r="DL14" s="60"/>
      <c r="DM14" s="56">
        <f t="shared" si="10"/>
        <v>1</v>
      </c>
      <c r="DN14" s="61"/>
      <c r="DO14" s="60"/>
      <c r="DP14" s="60"/>
      <c r="DQ14" s="60"/>
      <c r="DR14" s="60"/>
      <c r="DS14" s="60"/>
      <c r="DT14" s="60">
        <v>1</v>
      </c>
      <c r="DU14" s="60"/>
      <c r="DV14" s="60"/>
      <c r="DW14" s="60"/>
      <c r="DX14" s="60"/>
      <c r="DY14" s="60"/>
      <c r="DZ14" s="60"/>
      <c r="EA14" s="56">
        <f t="shared" si="11"/>
        <v>19</v>
      </c>
      <c r="EB14" s="61"/>
      <c r="EC14" s="60">
        <v>8</v>
      </c>
      <c r="ED14" s="60">
        <v>4</v>
      </c>
      <c r="EE14" s="60">
        <v>4</v>
      </c>
      <c r="EF14" s="60">
        <v>3</v>
      </c>
      <c r="EG14" s="57">
        <v>2</v>
      </c>
      <c r="EH14" s="56">
        <f t="shared" si="12"/>
        <v>1</v>
      </c>
      <c r="EI14" s="61"/>
      <c r="EJ14" s="60"/>
      <c r="EK14" s="60">
        <v>1</v>
      </c>
      <c r="EL14" s="60"/>
      <c r="EM14" s="60"/>
      <c r="EN14" s="60"/>
      <c r="EO14" s="56">
        <f t="shared" si="13"/>
        <v>3</v>
      </c>
      <c r="EP14" s="61"/>
      <c r="EQ14" s="60"/>
      <c r="ER14" s="60"/>
      <c r="ES14" s="60">
        <v>1</v>
      </c>
      <c r="ET14" s="60"/>
      <c r="EU14" s="60">
        <v>2</v>
      </c>
      <c r="EV14" s="56">
        <f t="shared" si="14"/>
        <v>0</v>
      </c>
      <c r="EW14" s="61"/>
      <c r="EX14" s="60"/>
      <c r="EY14" s="60"/>
      <c r="EZ14" s="60"/>
      <c r="FA14" s="60"/>
      <c r="FB14" s="56">
        <f t="shared" si="15"/>
        <v>0</v>
      </c>
      <c r="FC14" s="61"/>
      <c r="FD14" s="60"/>
      <c r="FE14" s="60"/>
      <c r="FF14" s="60"/>
      <c r="FG14" s="56">
        <f t="shared" si="16"/>
        <v>6</v>
      </c>
      <c r="FH14" s="61"/>
      <c r="FI14" s="60"/>
      <c r="FJ14" s="60">
        <v>1</v>
      </c>
      <c r="FK14" s="60">
        <v>2</v>
      </c>
      <c r="FL14" s="60">
        <v>1</v>
      </c>
      <c r="FM14" s="60">
        <v>1</v>
      </c>
      <c r="FN14" s="60">
        <v>1</v>
      </c>
      <c r="FO14" s="60"/>
      <c r="FP14" s="60"/>
    </row>
    <row r="15" s="1" customFormat="1" ht="40" customHeight="1" spans="1:172">
      <c r="A15" s="9"/>
      <c r="B15" s="21"/>
      <c r="C15" s="21"/>
      <c r="D15" s="24" t="s">
        <v>252</v>
      </c>
      <c r="E15" s="25"/>
      <c r="F15" s="117"/>
      <c r="G15" s="26" t="s">
        <v>253</v>
      </c>
      <c r="H15" s="26"/>
      <c r="I15" s="27"/>
      <c r="J15" s="143"/>
      <c r="K15" s="146"/>
      <c r="L15" s="14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146">
        <f t="shared" si="2"/>
        <v>0</v>
      </c>
      <c r="AC15" s="14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146"/>
      <c r="AO15" s="146">
        <f t="shared" si="3"/>
        <v>0</v>
      </c>
      <c r="AP15" s="147"/>
      <c r="AQ15" s="27"/>
      <c r="AR15" s="27"/>
      <c r="AS15" s="27"/>
      <c r="AT15" s="27"/>
      <c r="AU15" s="27"/>
      <c r="AV15" s="27"/>
      <c r="AW15" s="27"/>
      <c r="AX15" s="27"/>
      <c r="AY15" s="171"/>
      <c r="AZ15" s="171">
        <f t="shared" si="4"/>
        <v>0</v>
      </c>
      <c r="BA15" s="14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146">
        <f t="shared" si="5"/>
        <v>0</v>
      </c>
      <c r="BM15" s="147"/>
      <c r="BN15" s="27"/>
      <c r="BO15" s="27"/>
      <c r="BP15" s="27"/>
      <c r="BQ15" s="27"/>
      <c r="BR15" s="27"/>
      <c r="BS15" s="27"/>
      <c r="BT15" s="27"/>
      <c r="BU15" s="27"/>
      <c r="BV15" s="27"/>
      <c r="BW15" s="146">
        <f t="shared" si="6"/>
        <v>0</v>
      </c>
      <c r="BX15" s="14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146">
        <f t="shared" si="7"/>
        <v>0</v>
      </c>
      <c r="CM15" s="147"/>
      <c r="CN15" s="27"/>
      <c r="CO15" s="27"/>
      <c r="CP15" s="27"/>
      <c r="CQ15" s="27"/>
      <c r="CR15" s="27"/>
      <c r="CS15" s="27"/>
      <c r="CT15" s="27"/>
      <c r="CU15" s="27"/>
      <c r="CV15" s="146">
        <f t="shared" si="8"/>
        <v>0</v>
      </c>
      <c r="CW15" s="14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146">
        <f t="shared" si="9"/>
        <v>0</v>
      </c>
      <c r="DI15" s="147"/>
      <c r="DJ15" s="27"/>
      <c r="DK15" s="27"/>
      <c r="DL15" s="27"/>
      <c r="DM15" s="146">
        <f t="shared" si="10"/>
        <v>0</v>
      </c>
      <c r="DN15" s="14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146">
        <f t="shared" si="11"/>
        <v>0</v>
      </c>
      <c r="EB15" s="147"/>
      <c r="EC15" s="27"/>
      <c r="ED15" s="27"/>
      <c r="EE15" s="27"/>
      <c r="EF15" s="27"/>
      <c r="EG15" s="146"/>
      <c r="EH15" s="146">
        <f t="shared" si="12"/>
        <v>0</v>
      </c>
      <c r="EI15" s="147"/>
      <c r="EJ15" s="27"/>
      <c r="EK15" s="27"/>
      <c r="EL15" s="27"/>
      <c r="EM15" s="27"/>
      <c r="EN15" s="27"/>
      <c r="EO15" s="146">
        <f t="shared" si="13"/>
        <v>0</v>
      </c>
      <c r="EP15" s="147"/>
      <c r="EQ15" s="27"/>
      <c r="ER15" s="27"/>
      <c r="ES15" s="27"/>
      <c r="ET15" s="27"/>
      <c r="EU15" s="27"/>
      <c r="EV15" s="146">
        <f t="shared" si="14"/>
        <v>0</v>
      </c>
      <c r="EW15" s="147"/>
      <c r="EX15" s="27"/>
      <c r="EY15" s="27"/>
      <c r="EZ15" s="27"/>
      <c r="FA15" s="27"/>
      <c r="FB15" s="146">
        <f t="shared" si="15"/>
        <v>0</v>
      </c>
      <c r="FC15" s="147"/>
      <c r="FD15" s="27"/>
      <c r="FE15" s="27"/>
      <c r="FF15" s="27"/>
      <c r="FG15" s="146">
        <f t="shared" si="16"/>
        <v>0</v>
      </c>
      <c r="FH15" s="147"/>
      <c r="FI15" s="27"/>
      <c r="FJ15" s="27"/>
      <c r="FK15" s="27"/>
      <c r="FL15" s="27"/>
      <c r="FM15" s="27"/>
      <c r="FN15" s="27"/>
      <c r="FO15" s="27"/>
      <c r="FP15" s="27"/>
    </row>
    <row r="16" s="1" customFormat="1" ht="40" customHeight="1" spans="1:172">
      <c r="A16" s="9"/>
      <c r="B16" s="21"/>
      <c r="C16" s="21"/>
      <c r="D16" s="114" t="s">
        <v>254</v>
      </c>
      <c r="E16" s="115"/>
      <c r="F16" s="116" t="s">
        <v>255</v>
      </c>
      <c r="G16" s="19" t="s">
        <v>253</v>
      </c>
      <c r="H16" s="19">
        <v>129</v>
      </c>
      <c r="I16" s="20">
        <v>129</v>
      </c>
      <c r="J16" s="143">
        <f t="shared" ref="J16:J21" si="17">K16+AB16+AN16+AO16+AY16+AZ16+BL16+BW16+CL16+CV16+DH16+DM16+EA16+EG16+EH16+EO16+EV16+FB16+FG16</f>
        <v>129</v>
      </c>
      <c r="K16" s="149">
        <f t="shared" ref="K16:K21" si="18">SUM(L16:AA16)</f>
        <v>14</v>
      </c>
      <c r="L16" s="150"/>
      <c r="M16" s="150">
        <v>1</v>
      </c>
      <c r="N16" s="150">
        <v>1</v>
      </c>
      <c r="O16" s="150">
        <v>1</v>
      </c>
      <c r="P16" s="150">
        <v>1</v>
      </c>
      <c r="Q16" s="150">
        <v>1</v>
      </c>
      <c r="R16" s="150">
        <v>1</v>
      </c>
      <c r="S16" s="150">
        <v>1</v>
      </c>
      <c r="T16" s="150">
        <v>1</v>
      </c>
      <c r="U16" s="150">
        <v>1</v>
      </c>
      <c r="V16" s="150">
        <v>1</v>
      </c>
      <c r="W16" s="150">
        <v>1</v>
      </c>
      <c r="X16" s="150">
        <v>1</v>
      </c>
      <c r="Y16" s="150">
        <v>1</v>
      </c>
      <c r="Z16" s="150">
        <v>1</v>
      </c>
      <c r="AA16" s="150"/>
      <c r="AB16" s="149">
        <f t="shared" si="2"/>
        <v>10</v>
      </c>
      <c r="AC16" s="150"/>
      <c r="AD16" s="150">
        <v>1</v>
      </c>
      <c r="AE16" s="150">
        <v>1</v>
      </c>
      <c r="AF16" s="150">
        <v>1</v>
      </c>
      <c r="AG16" s="150">
        <v>1</v>
      </c>
      <c r="AH16" s="150">
        <v>1</v>
      </c>
      <c r="AI16" s="150">
        <v>1</v>
      </c>
      <c r="AJ16" s="150">
        <v>1</v>
      </c>
      <c r="AK16" s="150">
        <v>1</v>
      </c>
      <c r="AL16" s="150">
        <v>1</v>
      </c>
      <c r="AM16" s="150">
        <v>1</v>
      </c>
      <c r="AN16" s="149">
        <v>1</v>
      </c>
      <c r="AO16" s="149">
        <f t="shared" si="3"/>
        <v>8</v>
      </c>
      <c r="AP16" s="150"/>
      <c r="AQ16" s="150">
        <v>1</v>
      </c>
      <c r="AR16" s="150">
        <v>1</v>
      </c>
      <c r="AS16" s="150">
        <v>1</v>
      </c>
      <c r="AT16" s="150">
        <v>1</v>
      </c>
      <c r="AU16" s="150">
        <v>1</v>
      </c>
      <c r="AV16" s="150">
        <v>1</v>
      </c>
      <c r="AW16" s="150">
        <v>1</v>
      </c>
      <c r="AX16" s="150">
        <v>1</v>
      </c>
      <c r="AY16" s="149">
        <v>1</v>
      </c>
      <c r="AZ16" s="149">
        <f t="shared" si="4"/>
        <v>10</v>
      </c>
      <c r="BA16" s="150"/>
      <c r="BB16" s="150">
        <v>1</v>
      </c>
      <c r="BC16" s="150">
        <v>1</v>
      </c>
      <c r="BD16" s="150">
        <v>1</v>
      </c>
      <c r="BE16" s="150">
        <v>1</v>
      </c>
      <c r="BF16" s="150">
        <v>1</v>
      </c>
      <c r="BG16" s="150">
        <v>1</v>
      </c>
      <c r="BH16" s="150">
        <v>1</v>
      </c>
      <c r="BI16" s="150">
        <v>1</v>
      </c>
      <c r="BJ16" s="150">
        <v>1</v>
      </c>
      <c r="BK16" s="150">
        <v>1</v>
      </c>
      <c r="BL16" s="149">
        <f t="shared" si="5"/>
        <v>9</v>
      </c>
      <c r="BM16" s="150"/>
      <c r="BN16" s="150">
        <v>1</v>
      </c>
      <c r="BO16" s="150">
        <v>1</v>
      </c>
      <c r="BP16" s="150">
        <v>1</v>
      </c>
      <c r="BQ16" s="150">
        <v>1</v>
      </c>
      <c r="BR16" s="150">
        <v>1</v>
      </c>
      <c r="BS16" s="150">
        <v>1</v>
      </c>
      <c r="BT16" s="150">
        <v>1</v>
      </c>
      <c r="BU16" s="150">
        <v>1</v>
      </c>
      <c r="BV16" s="150">
        <v>1</v>
      </c>
      <c r="BW16" s="149">
        <f t="shared" si="6"/>
        <v>13</v>
      </c>
      <c r="BX16" s="150"/>
      <c r="BY16" s="150">
        <v>1</v>
      </c>
      <c r="BZ16" s="150">
        <v>1</v>
      </c>
      <c r="CA16" s="150">
        <v>1</v>
      </c>
      <c r="CB16" s="150">
        <v>1</v>
      </c>
      <c r="CC16" s="150">
        <v>1</v>
      </c>
      <c r="CD16" s="150">
        <v>1</v>
      </c>
      <c r="CE16" s="150">
        <v>1</v>
      </c>
      <c r="CF16" s="150">
        <v>1</v>
      </c>
      <c r="CG16" s="150">
        <v>1</v>
      </c>
      <c r="CH16" s="150">
        <v>1</v>
      </c>
      <c r="CI16" s="150">
        <v>1</v>
      </c>
      <c r="CJ16" s="150">
        <v>1</v>
      </c>
      <c r="CK16" s="150">
        <v>1</v>
      </c>
      <c r="CL16" s="149">
        <f t="shared" si="7"/>
        <v>8</v>
      </c>
      <c r="CM16" s="150"/>
      <c r="CN16" s="150">
        <v>1</v>
      </c>
      <c r="CO16" s="150">
        <v>1</v>
      </c>
      <c r="CP16" s="150">
        <v>1</v>
      </c>
      <c r="CQ16" s="150">
        <v>1</v>
      </c>
      <c r="CR16" s="150">
        <v>1</v>
      </c>
      <c r="CS16" s="150">
        <v>1</v>
      </c>
      <c r="CT16" s="150">
        <v>1</v>
      </c>
      <c r="CU16" s="150">
        <v>1</v>
      </c>
      <c r="CV16" s="149">
        <f t="shared" si="8"/>
        <v>10</v>
      </c>
      <c r="CW16" s="150"/>
      <c r="CX16" s="150">
        <v>1</v>
      </c>
      <c r="CY16" s="150">
        <v>1</v>
      </c>
      <c r="CZ16" s="150">
        <v>1</v>
      </c>
      <c r="DA16" s="150">
        <v>1</v>
      </c>
      <c r="DB16" s="150">
        <v>1</v>
      </c>
      <c r="DC16" s="150">
        <v>1</v>
      </c>
      <c r="DD16" s="150">
        <v>1</v>
      </c>
      <c r="DE16" s="150">
        <v>1</v>
      </c>
      <c r="DF16" s="150">
        <v>1</v>
      </c>
      <c r="DG16" s="150">
        <v>1</v>
      </c>
      <c r="DH16" s="149">
        <f t="shared" si="9"/>
        <v>3</v>
      </c>
      <c r="DI16" s="150"/>
      <c r="DJ16" s="150">
        <v>1</v>
      </c>
      <c r="DK16" s="150">
        <v>1</v>
      </c>
      <c r="DL16" s="150">
        <v>1</v>
      </c>
      <c r="DM16" s="149">
        <f t="shared" si="10"/>
        <v>12</v>
      </c>
      <c r="DN16" s="150"/>
      <c r="DO16" s="150">
        <v>1</v>
      </c>
      <c r="DP16" s="150">
        <v>1</v>
      </c>
      <c r="DQ16" s="150">
        <v>1</v>
      </c>
      <c r="DR16" s="150">
        <v>1</v>
      </c>
      <c r="DS16" s="150">
        <v>1</v>
      </c>
      <c r="DT16" s="150">
        <v>1</v>
      </c>
      <c r="DU16" s="150">
        <v>1</v>
      </c>
      <c r="DV16" s="150">
        <v>1</v>
      </c>
      <c r="DW16" s="150">
        <v>1</v>
      </c>
      <c r="DX16" s="150">
        <v>1</v>
      </c>
      <c r="DY16" s="150">
        <v>1</v>
      </c>
      <c r="DZ16" s="150">
        <v>1</v>
      </c>
      <c r="EA16" s="149">
        <f t="shared" si="11"/>
        <v>4</v>
      </c>
      <c r="EB16" s="150"/>
      <c r="EC16" s="150">
        <v>1</v>
      </c>
      <c r="ED16" s="150">
        <v>1</v>
      </c>
      <c r="EE16" s="150">
        <v>1</v>
      </c>
      <c r="EF16" s="150">
        <v>1</v>
      </c>
      <c r="EG16" s="149">
        <v>1</v>
      </c>
      <c r="EH16" s="149">
        <f t="shared" si="12"/>
        <v>5</v>
      </c>
      <c r="EI16" s="150"/>
      <c r="EJ16" s="150">
        <v>1</v>
      </c>
      <c r="EK16" s="150">
        <v>1</v>
      </c>
      <c r="EL16" s="150">
        <v>1</v>
      </c>
      <c r="EM16" s="150">
        <v>1</v>
      </c>
      <c r="EN16" s="150">
        <v>1</v>
      </c>
      <c r="EO16" s="149">
        <f t="shared" si="13"/>
        <v>5</v>
      </c>
      <c r="EP16" s="150"/>
      <c r="EQ16" s="150">
        <v>1</v>
      </c>
      <c r="ER16" s="150">
        <v>1</v>
      </c>
      <c r="ES16" s="150">
        <v>1</v>
      </c>
      <c r="ET16" s="150">
        <v>1</v>
      </c>
      <c r="EU16" s="150">
        <v>1</v>
      </c>
      <c r="EV16" s="149">
        <f t="shared" si="14"/>
        <v>4</v>
      </c>
      <c r="EW16" s="150"/>
      <c r="EX16" s="150">
        <v>1</v>
      </c>
      <c r="EY16" s="150">
        <v>1</v>
      </c>
      <c r="EZ16" s="150">
        <v>1</v>
      </c>
      <c r="FA16" s="150">
        <v>1</v>
      </c>
      <c r="FB16" s="149">
        <f t="shared" si="15"/>
        <v>3</v>
      </c>
      <c r="FC16" s="150"/>
      <c r="FD16" s="150">
        <v>1</v>
      </c>
      <c r="FE16" s="150">
        <v>1</v>
      </c>
      <c r="FF16" s="150">
        <v>1</v>
      </c>
      <c r="FG16" s="149">
        <f t="shared" si="16"/>
        <v>8</v>
      </c>
      <c r="FH16" s="150"/>
      <c r="FI16" s="150">
        <v>1</v>
      </c>
      <c r="FJ16" s="150">
        <v>1</v>
      </c>
      <c r="FK16" s="150">
        <v>1</v>
      </c>
      <c r="FL16" s="150">
        <v>1</v>
      </c>
      <c r="FM16" s="150">
        <v>1</v>
      </c>
      <c r="FN16" s="150">
        <v>1</v>
      </c>
      <c r="FO16" s="150">
        <v>1</v>
      </c>
      <c r="FP16" s="150">
        <v>1</v>
      </c>
    </row>
    <row r="17" s="1" customFormat="1" ht="40" customHeight="1" spans="1:172">
      <c r="A17" s="9"/>
      <c r="B17" s="21"/>
      <c r="C17" s="21"/>
      <c r="D17" s="114" t="s">
        <v>256</v>
      </c>
      <c r="E17" s="115"/>
      <c r="F17" s="116" t="s">
        <v>255</v>
      </c>
      <c r="G17" s="19" t="s">
        <v>257</v>
      </c>
      <c r="H17" s="19">
        <v>13</v>
      </c>
      <c r="I17" s="20">
        <v>14</v>
      </c>
      <c r="J17" s="143">
        <f t="shared" si="17"/>
        <v>14</v>
      </c>
      <c r="K17" s="149">
        <f t="shared" si="18"/>
        <v>0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49">
        <f t="shared" si="2"/>
        <v>3</v>
      </c>
      <c r="AC17" s="150"/>
      <c r="AD17" s="150"/>
      <c r="AE17" s="150">
        <v>1</v>
      </c>
      <c r="AF17" s="150"/>
      <c r="AG17" s="150"/>
      <c r="AH17" s="150"/>
      <c r="AI17" s="150">
        <v>1</v>
      </c>
      <c r="AJ17" s="150"/>
      <c r="AK17" s="150"/>
      <c r="AL17" s="150"/>
      <c r="AM17" s="150">
        <v>1</v>
      </c>
      <c r="AN17" s="149"/>
      <c r="AO17" s="149">
        <f t="shared" si="3"/>
        <v>0</v>
      </c>
      <c r="AP17" s="150"/>
      <c r="AQ17" s="150"/>
      <c r="AR17" s="150"/>
      <c r="AS17" s="150"/>
      <c r="AT17" s="150"/>
      <c r="AU17" s="150"/>
      <c r="AV17" s="150"/>
      <c r="AW17" s="150"/>
      <c r="AX17" s="150"/>
      <c r="AY17" s="149"/>
      <c r="AZ17" s="149">
        <f t="shared" si="4"/>
        <v>1</v>
      </c>
      <c r="BA17" s="150"/>
      <c r="BB17" s="150"/>
      <c r="BC17" s="150"/>
      <c r="BD17" s="150"/>
      <c r="BE17" s="150"/>
      <c r="BF17" s="150">
        <v>1</v>
      </c>
      <c r="BG17" s="150"/>
      <c r="BH17" s="150"/>
      <c r="BI17" s="150"/>
      <c r="BJ17" s="150"/>
      <c r="BK17" s="150"/>
      <c r="BL17" s="149">
        <f t="shared" si="5"/>
        <v>1</v>
      </c>
      <c r="BM17" s="150"/>
      <c r="BN17" s="150"/>
      <c r="BO17" s="150"/>
      <c r="BP17" s="150"/>
      <c r="BQ17" s="150">
        <v>1</v>
      </c>
      <c r="BR17" s="150"/>
      <c r="BS17" s="150"/>
      <c r="BT17" s="150"/>
      <c r="BU17" s="150"/>
      <c r="BV17" s="150"/>
      <c r="BW17" s="149">
        <f t="shared" si="6"/>
        <v>2</v>
      </c>
      <c r="BX17" s="150"/>
      <c r="BY17" s="150"/>
      <c r="BZ17" s="150"/>
      <c r="CA17" s="150"/>
      <c r="CB17" s="150"/>
      <c r="CC17" s="150">
        <v>1</v>
      </c>
      <c r="CD17" s="150"/>
      <c r="CE17" s="150">
        <v>1</v>
      </c>
      <c r="CF17" s="150"/>
      <c r="CG17" s="150"/>
      <c r="CH17" s="150"/>
      <c r="CI17" s="150"/>
      <c r="CJ17" s="150"/>
      <c r="CK17" s="150"/>
      <c r="CL17" s="149">
        <f t="shared" si="7"/>
        <v>2</v>
      </c>
      <c r="CM17" s="150"/>
      <c r="CN17" s="150"/>
      <c r="CO17" s="150"/>
      <c r="CP17" s="150">
        <v>1</v>
      </c>
      <c r="CQ17" s="150"/>
      <c r="CR17" s="150">
        <v>1</v>
      </c>
      <c r="CS17" s="150"/>
      <c r="CT17" s="150"/>
      <c r="CU17" s="150"/>
      <c r="CV17" s="149">
        <f t="shared" si="8"/>
        <v>0</v>
      </c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49">
        <f t="shared" si="9"/>
        <v>1</v>
      </c>
      <c r="DI17" s="150"/>
      <c r="DJ17" s="150"/>
      <c r="DK17" s="150"/>
      <c r="DL17" s="150">
        <v>1</v>
      </c>
      <c r="DM17" s="149">
        <f t="shared" si="10"/>
        <v>1</v>
      </c>
      <c r="DN17" s="150"/>
      <c r="DO17" s="150"/>
      <c r="DP17" s="150">
        <v>1</v>
      </c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49">
        <f t="shared" si="11"/>
        <v>0</v>
      </c>
      <c r="EB17" s="150"/>
      <c r="EC17" s="150"/>
      <c r="ED17" s="150"/>
      <c r="EE17" s="150"/>
      <c r="EF17" s="150"/>
      <c r="EG17" s="149"/>
      <c r="EH17" s="149">
        <f t="shared" si="12"/>
        <v>1</v>
      </c>
      <c r="EI17" s="150"/>
      <c r="EJ17" s="150">
        <v>1</v>
      </c>
      <c r="EK17" s="150"/>
      <c r="EL17" s="150"/>
      <c r="EM17" s="150"/>
      <c r="EN17" s="150"/>
      <c r="EO17" s="149">
        <f t="shared" si="13"/>
        <v>0</v>
      </c>
      <c r="EP17" s="150"/>
      <c r="EQ17" s="150"/>
      <c r="ER17" s="150"/>
      <c r="ES17" s="150"/>
      <c r="ET17" s="150"/>
      <c r="EU17" s="150"/>
      <c r="EV17" s="149">
        <f t="shared" si="14"/>
        <v>0</v>
      </c>
      <c r="EW17" s="150"/>
      <c r="EX17" s="150"/>
      <c r="EY17" s="150"/>
      <c r="EZ17" s="150"/>
      <c r="FA17" s="150"/>
      <c r="FB17" s="149">
        <f t="shared" si="15"/>
        <v>1</v>
      </c>
      <c r="FC17" s="150"/>
      <c r="FD17" s="150"/>
      <c r="FE17" s="150"/>
      <c r="FF17" s="150">
        <v>1</v>
      </c>
      <c r="FG17" s="149">
        <f t="shared" si="16"/>
        <v>1</v>
      </c>
      <c r="FH17" s="150"/>
      <c r="FI17" s="150"/>
      <c r="FJ17" s="150"/>
      <c r="FK17" s="150"/>
      <c r="FL17" s="150"/>
      <c r="FM17" s="150"/>
      <c r="FN17" s="150">
        <v>1</v>
      </c>
      <c r="FO17" s="150"/>
      <c r="FP17" s="150"/>
    </row>
    <row r="18" s="1" customFormat="1" ht="40" customHeight="1" spans="1:172">
      <c r="A18" s="9"/>
      <c r="B18" s="21"/>
      <c r="C18" s="21"/>
      <c r="D18" s="28" t="s">
        <v>258</v>
      </c>
      <c r="E18" s="29"/>
      <c r="F18" s="118"/>
      <c r="G18" s="26" t="s">
        <v>249</v>
      </c>
      <c r="H18" s="26"/>
      <c r="I18" s="27"/>
      <c r="J18" s="143"/>
      <c r="K18" s="146"/>
      <c r="L18" s="14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146">
        <f t="shared" si="2"/>
        <v>0</v>
      </c>
      <c r="AC18" s="14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146"/>
      <c r="AO18" s="146">
        <f t="shared" si="3"/>
        <v>0</v>
      </c>
      <c r="AP18" s="147"/>
      <c r="AQ18" s="27"/>
      <c r="AR18" s="27"/>
      <c r="AS18" s="27"/>
      <c r="AT18" s="27"/>
      <c r="AU18" s="27"/>
      <c r="AV18" s="27"/>
      <c r="AW18" s="27"/>
      <c r="AX18" s="27"/>
      <c r="AY18" s="171"/>
      <c r="AZ18" s="171">
        <f t="shared" si="4"/>
        <v>0</v>
      </c>
      <c r="BA18" s="14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146">
        <f t="shared" si="5"/>
        <v>0</v>
      </c>
      <c r="BM18" s="147"/>
      <c r="BN18" s="27"/>
      <c r="BO18" s="27"/>
      <c r="BP18" s="27"/>
      <c r="BQ18" s="27"/>
      <c r="BR18" s="27"/>
      <c r="BS18" s="27"/>
      <c r="BT18" s="27"/>
      <c r="BU18" s="27"/>
      <c r="BV18" s="27"/>
      <c r="BW18" s="146">
        <f t="shared" si="6"/>
        <v>0</v>
      </c>
      <c r="BX18" s="14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146">
        <f t="shared" si="7"/>
        <v>0</v>
      </c>
      <c r="CM18" s="147"/>
      <c r="CN18" s="27"/>
      <c r="CO18" s="27"/>
      <c r="CP18" s="27"/>
      <c r="CQ18" s="27"/>
      <c r="CR18" s="27"/>
      <c r="CS18" s="27"/>
      <c r="CT18" s="27"/>
      <c r="CU18" s="27"/>
      <c r="CV18" s="146">
        <f t="shared" si="8"/>
        <v>0</v>
      </c>
      <c r="CW18" s="14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146">
        <f t="shared" si="9"/>
        <v>0</v>
      </c>
      <c r="DI18" s="147"/>
      <c r="DJ18" s="27"/>
      <c r="DK18" s="27"/>
      <c r="DL18" s="27"/>
      <c r="DM18" s="146">
        <f t="shared" si="10"/>
        <v>0</v>
      </c>
      <c r="DN18" s="14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146">
        <f t="shared" si="11"/>
        <v>0</v>
      </c>
      <c r="EB18" s="147"/>
      <c r="EC18" s="27"/>
      <c r="ED18" s="27"/>
      <c r="EE18" s="27"/>
      <c r="EF18" s="27"/>
      <c r="EG18" s="146"/>
      <c r="EH18" s="146">
        <f t="shared" si="12"/>
        <v>0</v>
      </c>
      <c r="EI18" s="147"/>
      <c r="EJ18" s="27"/>
      <c r="EK18" s="27"/>
      <c r="EL18" s="27"/>
      <c r="EM18" s="27"/>
      <c r="EN18" s="27"/>
      <c r="EO18" s="146">
        <f t="shared" si="13"/>
        <v>0</v>
      </c>
      <c r="EP18" s="147"/>
      <c r="EQ18" s="27"/>
      <c r="ER18" s="27"/>
      <c r="ES18" s="27"/>
      <c r="ET18" s="27"/>
      <c r="EU18" s="27"/>
      <c r="EV18" s="146">
        <f t="shared" si="14"/>
        <v>0</v>
      </c>
      <c r="EW18" s="147"/>
      <c r="EX18" s="27"/>
      <c r="EY18" s="27"/>
      <c r="EZ18" s="27"/>
      <c r="FA18" s="27"/>
      <c r="FB18" s="146">
        <f t="shared" si="15"/>
        <v>0</v>
      </c>
      <c r="FC18" s="147"/>
      <c r="FD18" s="27"/>
      <c r="FE18" s="27"/>
      <c r="FF18" s="27"/>
      <c r="FG18" s="146">
        <f t="shared" si="16"/>
        <v>0</v>
      </c>
      <c r="FH18" s="147"/>
      <c r="FI18" s="27"/>
      <c r="FJ18" s="27"/>
      <c r="FK18" s="27"/>
      <c r="FL18" s="27"/>
      <c r="FM18" s="27"/>
      <c r="FN18" s="27"/>
      <c r="FO18" s="27"/>
      <c r="FP18" s="27"/>
    </row>
    <row r="19" s="1" customFormat="1" ht="40" customHeight="1" spans="1:172">
      <c r="A19" s="9"/>
      <c r="B19" s="21"/>
      <c r="C19" s="21"/>
      <c r="D19" s="114" t="s">
        <v>259</v>
      </c>
      <c r="E19" s="115"/>
      <c r="F19" s="116" t="s">
        <v>245</v>
      </c>
      <c r="G19" s="19" t="s">
        <v>253</v>
      </c>
      <c r="H19" s="19">
        <v>4</v>
      </c>
      <c r="I19" s="20">
        <v>4</v>
      </c>
      <c r="J19" s="143">
        <f t="shared" si="17"/>
        <v>4</v>
      </c>
      <c r="K19" s="56">
        <f t="shared" si="18"/>
        <v>1</v>
      </c>
      <c r="L19" s="61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>
        <v>1</v>
      </c>
      <c r="AA19" s="60"/>
      <c r="AB19" s="56">
        <f t="shared" si="2"/>
        <v>1</v>
      </c>
      <c r="AC19" s="61"/>
      <c r="AD19" s="60"/>
      <c r="AE19" s="60"/>
      <c r="AF19" s="60"/>
      <c r="AG19" s="60"/>
      <c r="AH19" s="60">
        <v>1</v>
      </c>
      <c r="AI19" s="60"/>
      <c r="AJ19" s="60"/>
      <c r="AK19" s="60"/>
      <c r="AL19" s="60"/>
      <c r="AM19" s="60"/>
      <c r="AN19" s="57"/>
      <c r="AO19" s="56">
        <f t="shared" si="3"/>
        <v>1</v>
      </c>
      <c r="AP19" s="61"/>
      <c r="AQ19" s="60"/>
      <c r="AR19" s="60"/>
      <c r="AS19" s="60"/>
      <c r="AT19" s="60"/>
      <c r="AU19" s="60">
        <v>1</v>
      </c>
      <c r="AV19" s="60"/>
      <c r="AW19" s="60"/>
      <c r="AX19" s="60"/>
      <c r="AY19" s="57"/>
      <c r="AZ19" s="56">
        <f t="shared" si="4"/>
        <v>0</v>
      </c>
      <c r="BA19" s="61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56">
        <f t="shared" si="5"/>
        <v>0</v>
      </c>
      <c r="BM19" s="61"/>
      <c r="BN19" s="60"/>
      <c r="BO19" s="60"/>
      <c r="BP19" s="60"/>
      <c r="BQ19" s="60"/>
      <c r="BR19" s="60"/>
      <c r="BS19" s="60"/>
      <c r="BT19" s="60"/>
      <c r="BU19" s="60"/>
      <c r="BV19" s="60"/>
      <c r="BW19" s="56">
        <f t="shared" si="6"/>
        <v>0</v>
      </c>
      <c r="BX19" s="61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56">
        <f t="shared" si="7"/>
        <v>0</v>
      </c>
      <c r="CM19" s="61"/>
      <c r="CN19" s="60"/>
      <c r="CO19" s="60"/>
      <c r="CP19" s="60"/>
      <c r="CQ19" s="60"/>
      <c r="CR19" s="60"/>
      <c r="CS19" s="60"/>
      <c r="CT19" s="60"/>
      <c r="CU19" s="60"/>
      <c r="CV19" s="56">
        <f t="shared" si="8"/>
        <v>0</v>
      </c>
      <c r="CW19" s="61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56">
        <f t="shared" si="9"/>
        <v>0</v>
      </c>
      <c r="DI19" s="61"/>
      <c r="DJ19" s="60"/>
      <c r="DK19" s="60"/>
      <c r="DL19" s="60"/>
      <c r="DM19" s="56">
        <f t="shared" si="10"/>
        <v>1</v>
      </c>
      <c r="DN19" s="61"/>
      <c r="DO19" s="60"/>
      <c r="DP19" s="60"/>
      <c r="DQ19" s="60"/>
      <c r="DR19" s="60"/>
      <c r="DS19" s="60">
        <v>1</v>
      </c>
      <c r="DT19" s="60"/>
      <c r="DU19" s="60"/>
      <c r="DV19" s="60"/>
      <c r="DW19" s="60"/>
      <c r="DX19" s="60"/>
      <c r="DY19" s="60"/>
      <c r="DZ19" s="60"/>
      <c r="EA19" s="56">
        <f t="shared" si="11"/>
        <v>0</v>
      </c>
      <c r="EB19" s="61"/>
      <c r="EC19" s="60"/>
      <c r="ED19" s="60"/>
      <c r="EE19" s="60"/>
      <c r="EF19" s="60"/>
      <c r="EG19" s="57"/>
      <c r="EH19" s="56">
        <f t="shared" si="12"/>
        <v>0</v>
      </c>
      <c r="EI19" s="61"/>
      <c r="EJ19" s="60"/>
      <c r="EK19" s="60"/>
      <c r="EL19" s="60"/>
      <c r="EM19" s="60"/>
      <c r="EN19" s="60"/>
      <c r="EO19" s="56">
        <f t="shared" si="13"/>
        <v>0</v>
      </c>
      <c r="EP19" s="61"/>
      <c r="EQ19" s="60"/>
      <c r="ER19" s="60"/>
      <c r="ES19" s="60"/>
      <c r="ET19" s="60"/>
      <c r="EU19" s="60"/>
      <c r="EV19" s="56">
        <f t="shared" si="14"/>
        <v>0</v>
      </c>
      <c r="EW19" s="61"/>
      <c r="EX19" s="60"/>
      <c r="EY19" s="60"/>
      <c r="EZ19" s="60"/>
      <c r="FA19" s="60"/>
      <c r="FB19" s="56">
        <f t="shared" si="15"/>
        <v>0</v>
      </c>
      <c r="FC19" s="61"/>
      <c r="FD19" s="60"/>
      <c r="FE19" s="60"/>
      <c r="FF19" s="60"/>
      <c r="FG19" s="56">
        <f t="shared" si="16"/>
        <v>0</v>
      </c>
      <c r="FH19" s="61"/>
      <c r="FI19" s="60"/>
      <c r="FJ19" s="60"/>
      <c r="FK19" s="60"/>
      <c r="FL19" s="60"/>
      <c r="FM19" s="60"/>
      <c r="FN19" s="60"/>
      <c r="FO19" s="60"/>
      <c r="FP19" s="60"/>
    </row>
    <row r="20" s="1" customFormat="1" ht="40" customHeight="1" spans="1:172">
      <c r="A20" s="9"/>
      <c r="B20" s="21"/>
      <c r="C20" s="21"/>
      <c r="D20" s="28" t="s">
        <v>260</v>
      </c>
      <c r="E20" s="29"/>
      <c r="F20" s="119"/>
      <c r="G20" s="26" t="s">
        <v>253</v>
      </c>
      <c r="H20" s="26"/>
      <c r="I20" s="27"/>
      <c r="J20" s="143">
        <f t="shared" si="17"/>
        <v>0</v>
      </c>
      <c r="K20" s="146">
        <f t="shared" si="18"/>
        <v>0</v>
      </c>
      <c r="L20" s="14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146">
        <f t="shared" si="2"/>
        <v>0</v>
      </c>
      <c r="AC20" s="14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146"/>
      <c r="AO20" s="146">
        <f t="shared" si="3"/>
        <v>0</v>
      </c>
      <c r="AP20" s="147"/>
      <c r="AQ20" s="27"/>
      <c r="AR20" s="27"/>
      <c r="AS20" s="27"/>
      <c r="AT20" s="27"/>
      <c r="AU20" s="27"/>
      <c r="AV20" s="27"/>
      <c r="AW20" s="27"/>
      <c r="AX20" s="27"/>
      <c r="AY20" s="171"/>
      <c r="AZ20" s="171">
        <f t="shared" si="4"/>
        <v>0</v>
      </c>
      <c r="BA20" s="14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146">
        <f t="shared" si="5"/>
        <v>0</v>
      </c>
      <c r="BM20" s="147"/>
      <c r="BN20" s="27"/>
      <c r="BO20" s="27"/>
      <c r="BP20" s="27"/>
      <c r="BQ20" s="27"/>
      <c r="BR20" s="27"/>
      <c r="BS20" s="27"/>
      <c r="BT20" s="27"/>
      <c r="BU20" s="27"/>
      <c r="BV20" s="27"/>
      <c r="BW20" s="146">
        <f t="shared" si="6"/>
        <v>0</v>
      </c>
      <c r="BX20" s="14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146">
        <f t="shared" si="7"/>
        <v>0</v>
      </c>
      <c r="CM20" s="147"/>
      <c r="CN20" s="27"/>
      <c r="CO20" s="27"/>
      <c r="CP20" s="27"/>
      <c r="CQ20" s="27"/>
      <c r="CR20" s="27"/>
      <c r="CS20" s="27"/>
      <c r="CT20" s="27"/>
      <c r="CU20" s="27"/>
      <c r="CV20" s="146">
        <f t="shared" si="8"/>
        <v>0</v>
      </c>
      <c r="CW20" s="14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146">
        <f t="shared" si="9"/>
        <v>0</v>
      </c>
      <c r="DI20" s="147"/>
      <c r="DJ20" s="27"/>
      <c r="DK20" s="27"/>
      <c r="DL20" s="27"/>
      <c r="DM20" s="146">
        <f t="shared" si="10"/>
        <v>0</v>
      </c>
      <c r="DN20" s="14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146">
        <f t="shared" si="11"/>
        <v>0</v>
      </c>
      <c r="EB20" s="147"/>
      <c r="EC20" s="27"/>
      <c r="ED20" s="27"/>
      <c r="EE20" s="27"/>
      <c r="EF20" s="27"/>
      <c r="EG20" s="146"/>
      <c r="EH20" s="146">
        <f t="shared" si="12"/>
        <v>0</v>
      </c>
      <c r="EI20" s="147"/>
      <c r="EJ20" s="27"/>
      <c r="EK20" s="27"/>
      <c r="EL20" s="27"/>
      <c r="EM20" s="27"/>
      <c r="EN20" s="27"/>
      <c r="EO20" s="146">
        <f t="shared" si="13"/>
        <v>0</v>
      </c>
      <c r="EP20" s="147"/>
      <c r="EQ20" s="27"/>
      <c r="ER20" s="27"/>
      <c r="ES20" s="27"/>
      <c r="ET20" s="27"/>
      <c r="EU20" s="27"/>
      <c r="EV20" s="146">
        <f t="shared" si="14"/>
        <v>0</v>
      </c>
      <c r="EW20" s="147"/>
      <c r="EX20" s="27"/>
      <c r="EY20" s="27"/>
      <c r="EZ20" s="27"/>
      <c r="FA20" s="27"/>
      <c r="FB20" s="146">
        <f t="shared" si="15"/>
        <v>0</v>
      </c>
      <c r="FC20" s="147"/>
      <c r="FD20" s="27"/>
      <c r="FE20" s="27"/>
      <c r="FF20" s="27"/>
      <c r="FG20" s="146">
        <f t="shared" si="16"/>
        <v>0</v>
      </c>
      <c r="FH20" s="147"/>
      <c r="FI20" s="27"/>
      <c r="FJ20" s="27"/>
      <c r="FK20" s="27"/>
      <c r="FL20" s="27"/>
      <c r="FM20" s="27"/>
      <c r="FN20" s="27"/>
      <c r="FO20" s="27"/>
      <c r="FP20" s="27"/>
    </row>
    <row r="21" s="1" customFormat="1" ht="40" customHeight="1" spans="1:172">
      <c r="A21" s="9"/>
      <c r="B21" s="21"/>
      <c r="C21" s="21"/>
      <c r="D21" s="120" t="s">
        <v>261</v>
      </c>
      <c r="E21" s="121"/>
      <c r="F21" s="119" t="s">
        <v>262</v>
      </c>
      <c r="G21" s="26" t="s">
        <v>253</v>
      </c>
      <c r="H21" s="26"/>
      <c r="I21" s="151">
        <v>1070</v>
      </c>
      <c r="J21" s="143">
        <f t="shared" si="17"/>
        <v>1070</v>
      </c>
      <c r="K21" s="149">
        <f t="shared" si="18"/>
        <v>122</v>
      </c>
      <c r="L21" s="150"/>
      <c r="M21" s="150">
        <v>4</v>
      </c>
      <c r="N21" s="150">
        <v>7</v>
      </c>
      <c r="O21" s="150">
        <v>3</v>
      </c>
      <c r="P21" s="150">
        <v>7</v>
      </c>
      <c r="Q21" s="150">
        <v>13</v>
      </c>
      <c r="R21" s="150">
        <v>10</v>
      </c>
      <c r="S21" s="150">
        <v>5</v>
      </c>
      <c r="T21" s="150">
        <v>8</v>
      </c>
      <c r="U21" s="150">
        <v>10</v>
      </c>
      <c r="V21" s="150">
        <v>20</v>
      </c>
      <c r="W21" s="150">
        <v>10</v>
      </c>
      <c r="X21" s="150">
        <v>7</v>
      </c>
      <c r="Y21" s="150">
        <v>3</v>
      </c>
      <c r="Z21" s="150">
        <v>10</v>
      </c>
      <c r="AA21" s="150">
        <v>5</v>
      </c>
      <c r="AB21" s="149">
        <f t="shared" si="2"/>
        <v>78</v>
      </c>
      <c r="AC21" s="150">
        <v>7</v>
      </c>
      <c r="AD21" s="150">
        <v>7</v>
      </c>
      <c r="AE21" s="150">
        <v>7</v>
      </c>
      <c r="AF21" s="150">
        <v>5</v>
      </c>
      <c r="AG21" s="150">
        <v>17</v>
      </c>
      <c r="AH21" s="150">
        <v>5</v>
      </c>
      <c r="AI21" s="150">
        <v>5</v>
      </c>
      <c r="AJ21" s="150">
        <v>5</v>
      </c>
      <c r="AK21" s="150">
        <v>10</v>
      </c>
      <c r="AL21" s="150">
        <v>5</v>
      </c>
      <c r="AM21" s="150">
        <v>5</v>
      </c>
      <c r="AN21" s="149">
        <v>5</v>
      </c>
      <c r="AO21" s="149">
        <f t="shared" si="3"/>
        <v>51</v>
      </c>
      <c r="AP21" s="150"/>
      <c r="AQ21" s="150">
        <v>20</v>
      </c>
      <c r="AR21" s="150"/>
      <c r="AS21" s="150">
        <v>3</v>
      </c>
      <c r="AT21" s="150">
        <v>5</v>
      </c>
      <c r="AU21" s="150">
        <v>5</v>
      </c>
      <c r="AV21" s="150">
        <v>5</v>
      </c>
      <c r="AW21" s="150">
        <v>7</v>
      </c>
      <c r="AX21" s="150">
        <v>6</v>
      </c>
      <c r="AY21" s="149">
        <v>20</v>
      </c>
      <c r="AZ21" s="149">
        <f t="shared" si="4"/>
        <v>47</v>
      </c>
      <c r="BA21" s="150"/>
      <c r="BB21" s="150">
        <v>5</v>
      </c>
      <c r="BC21" s="150">
        <v>5</v>
      </c>
      <c r="BD21" s="150">
        <v>5</v>
      </c>
      <c r="BE21" s="150">
        <v>5</v>
      </c>
      <c r="BF21" s="150">
        <v>3</v>
      </c>
      <c r="BG21" s="150">
        <v>5</v>
      </c>
      <c r="BH21" s="150">
        <v>4</v>
      </c>
      <c r="BI21" s="150">
        <v>5</v>
      </c>
      <c r="BJ21" s="150">
        <v>5</v>
      </c>
      <c r="BK21" s="150">
        <v>5</v>
      </c>
      <c r="BL21" s="149">
        <f t="shared" si="5"/>
        <v>116</v>
      </c>
      <c r="BM21" s="150"/>
      <c r="BN21" s="150">
        <v>20</v>
      </c>
      <c r="BO21" s="150"/>
      <c r="BP21" s="150">
        <v>14</v>
      </c>
      <c r="BQ21" s="150">
        <v>20</v>
      </c>
      <c r="BR21" s="150">
        <v>8</v>
      </c>
      <c r="BS21" s="150">
        <v>15</v>
      </c>
      <c r="BT21" s="150">
        <v>6</v>
      </c>
      <c r="BU21" s="150">
        <v>18</v>
      </c>
      <c r="BV21" s="150">
        <v>15</v>
      </c>
      <c r="BW21" s="149">
        <f t="shared" si="6"/>
        <v>103</v>
      </c>
      <c r="BX21" s="150">
        <v>20</v>
      </c>
      <c r="BY21" s="150">
        <v>7</v>
      </c>
      <c r="BZ21" s="150">
        <v>3</v>
      </c>
      <c r="CA21" s="150">
        <v>8</v>
      </c>
      <c r="CB21" s="150">
        <v>20</v>
      </c>
      <c r="CC21" s="150"/>
      <c r="CD21" s="150">
        <v>5</v>
      </c>
      <c r="CE21" s="150">
        <v>20</v>
      </c>
      <c r="CF21" s="150">
        <v>4</v>
      </c>
      <c r="CG21" s="150">
        <v>6</v>
      </c>
      <c r="CH21" s="150"/>
      <c r="CI21" s="150">
        <v>3</v>
      </c>
      <c r="CJ21" s="150">
        <v>4</v>
      </c>
      <c r="CK21" s="150">
        <v>3</v>
      </c>
      <c r="CL21" s="149">
        <f t="shared" si="7"/>
        <v>74</v>
      </c>
      <c r="CM21" s="150">
        <v>13</v>
      </c>
      <c r="CN21" s="150">
        <v>9</v>
      </c>
      <c r="CO21" s="150">
        <v>5</v>
      </c>
      <c r="CP21" s="150">
        <v>7</v>
      </c>
      <c r="CQ21" s="150">
        <v>9</v>
      </c>
      <c r="CR21" s="150">
        <v>8</v>
      </c>
      <c r="CS21" s="150">
        <v>8</v>
      </c>
      <c r="CT21" s="150">
        <v>8</v>
      </c>
      <c r="CU21" s="150">
        <v>7</v>
      </c>
      <c r="CV21" s="149">
        <f t="shared" si="8"/>
        <v>125</v>
      </c>
      <c r="CW21" s="150"/>
      <c r="CX21" s="150">
        <v>15</v>
      </c>
      <c r="CY21" s="150">
        <v>9</v>
      </c>
      <c r="CZ21" s="150">
        <v>10</v>
      </c>
      <c r="DA21" s="150">
        <v>13</v>
      </c>
      <c r="DB21" s="150">
        <v>19</v>
      </c>
      <c r="DC21" s="150">
        <v>12</v>
      </c>
      <c r="DD21" s="150">
        <v>7</v>
      </c>
      <c r="DE21" s="150">
        <v>8</v>
      </c>
      <c r="DF21" s="150">
        <v>13</v>
      </c>
      <c r="DG21" s="150">
        <v>19</v>
      </c>
      <c r="DH21" s="149">
        <f t="shared" si="9"/>
        <v>19</v>
      </c>
      <c r="DI21" s="150"/>
      <c r="DJ21" s="150">
        <v>12</v>
      </c>
      <c r="DK21" s="150">
        <v>5</v>
      </c>
      <c r="DL21" s="150">
        <v>2</v>
      </c>
      <c r="DM21" s="149">
        <f t="shared" si="10"/>
        <v>68</v>
      </c>
      <c r="DN21" s="150"/>
      <c r="DO21" s="150">
        <v>3</v>
      </c>
      <c r="DP21" s="150">
        <v>7</v>
      </c>
      <c r="DQ21" s="150">
        <v>6</v>
      </c>
      <c r="DR21" s="150">
        <v>5</v>
      </c>
      <c r="DS21" s="150">
        <v>6</v>
      </c>
      <c r="DT21" s="150">
        <v>6</v>
      </c>
      <c r="DU21" s="150">
        <v>8</v>
      </c>
      <c r="DV21" s="150">
        <v>5</v>
      </c>
      <c r="DW21" s="150">
        <v>6</v>
      </c>
      <c r="DX21" s="150">
        <v>5</v>
      </c>
      <c r="DY21" s="150">
        <v>5</v>
      </c>
      <c r="DZ21" s="150">
        <v>6</v>
      </c>
      <c r="EA21" s="149">
        <f t="shared" si="11"/>
        <v>33</v>
      </c>
      <c r="EB21" s="150"/>
      <c r="EC21" s="150">
        <v>17</v>
      </c>
      <c r="ED21" s="150">
        <v>6</v>
      </c>
      <c r="EE21" s="150">
        <v>5</v>
      </c>
      <c r="EF21" s="150">
        <v>5</v>
      </c>
      <c r="EG21" s="149">
        <v>14</v>
      </c>
      <c r="EH21" s="149">
        <f t="shared" si="12"/>
        <v>53</v>
      </c>
      <c r="EI21" s="150"/>
      <c r="EJ21" s="150">
        <v>20</v>
      </c>
      <c r="EK21" s="150">
        <v>5</v>
      </c>
      <c r="EL21" s="150">
        <v>18</v>
      </c>
      <c r="EM21" s="150">
        <v>5</v>
      </c>
      <c r="EN21" s="150">
        <v>5</v>
      </c>
      <c r="EO21" s="149">
        <f t="shared" si="13"/>
        <v>20</v>
      </c>
      <c r="EP21" s="150"/>
      <c r="EQ21" s="150">
        <v>5</v>
      </c>
      <c r="ER21" s="150">
        <v>6</v>
      </c>
      <c r="ES21" s="150"/>
      <c r="ET21" s="150">
        <v>6</v>
      </c>
      <c r="EU21" s="150">
        <v>3</v>
      </c>
      <c r="EV21" s="149">
        <f t="shared" si="14"/>
        <v>12</v>
      </c>
      <c r="EW21" s="150"/>
      <c r="EX21" s="150">
        <v>2</v>
      </c>
      <c r="EY21" s="150">
        <v>2</v>
      </c>
      <c r="EZ21" s="150">
        <v>6</v>
      </c>
      <c r="FA21" s="150">
        <v>2</v>
      </c>
      <c r="FB21" s="149">
        <f t="shared" si="15"/>
        <v>17</v>
      </c>
      <c r="FC21" s="150"/>
      <c r="FD21" s="150">
        <v>10</v>
      </c>
      <c r="FE21" s="150">
        <v>4</v>
      </c>
      <c r="FF21" s="150">
        <v>3</v>
      </c>
      <c r="FG21" s="149">
        <f t="shared" si="16"/>
        <v>93</v>
      </c>
      <c r="FH21" s="150">
        <v>20</v>
      </c>
      <c r="FI21" s="150">
        <v>6</v>
      </c>
      <c r="FJ21" s="150">
        <v>9</v>
      </c>
      <c r="FK21" s="150">
        <v>15</v>
      </c>
      <c r="FL21" s="150">
        <v>14</v>
      </c>
      <c r="FM21" s="150">
        <v>11</v>
      </c>
      <c r="FN21" s="150">
        <v>6</v>
      </c>
      <c r="FO21" s="150">
        <v>7</v>
      </c>
      <c r="FP21" s="150">
        <v>5</v>
      </c>
    </row>
    <row r="22" s="1" customFormat="1" ht="40" customHeight="1" spans="1:172">
      <c r="A22" s="9"/>
      <c r="B22" s="21"/>
      <c r="C22" s="21"/>
      <c r="D22" s="24" t="s">
        <v>263</v>
      </c>
      <c r="E22" s="25"/>
      <c r="F22" s="117"/>
      <c r="G22" s="26" t="s">
        <v>253</v>
      </c>
      <c r="H22" s="26"/>
      <c r="I22" s="5"/>
      <c r="J22" s="143"/>
      <c r="K22" s="146"/>
      <c r="L22" s="14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46">
        <f t="shared" si="2"/>
        <v>0</v>
      </c>
      <c r="AC22" s="14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146"/>
      <c r="AO22" s="146">
        <f t="shared" si="3"/>
        <v>0</v>
      </c>
      <c r="AP22" s="147"/>
      <c r="AQ22" s="27"/>
      <c r="AR22" s="27"/>
      <c r="AS22" s="27"/>
      <c r="AT22" s="27"/>
      <c r="AU22" s="27"/>
      <c r="AV22" s="27"/>
      <c r="AW22" s="27"/>
      <c r="AX22" s="27"/>
      <c r="AY22" s="171"/>
      <c r="AZ22" s="171">
        <f t="shared" si="4"/>
        <v>0</v>
      </c>
      <c r="BA22" s="14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146">
        <f t="shared" si="5"/>
        <v>0</v>
      </c>
      <c r="BM22" s="147"/>
      <c r="BN22" s="27"/>
      <c r="BO22" s="27"/>
      <c r="BP22" s="27"/>
      <c r="BQ22" s="27"/>
      <c r="BR22" s="27"/>
      <c r="BS22" s="27"/>
      <c r="BT22" s="27"/>
      <c r="BU22" s="27"/>
      <c r="BV22" s="27"/>
      <c r="BW22" s="146">
        <f t="shared" si="6"/>
        <v>0</v>
      </c>
      <c r="BX22" s="14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146">
        <f t="shared" si="7"/>
        <v>0</v>
      </c>
      <c r="CM22" s="147"/>
      <c r="CN22" s="27"/>
      <c r="CO22" s="27"/>
      <c r="CP22" s="27"/>
      <c r="CQ22" s="27"/>
      <c r="CR22" s="27"/>
      <c r="CS22" s="27"/>
      <c r="CT22" s="27"/>
      <c r="CU22" s="27"/>
      <c r="CV22" s="146">
        <f t="shared" si="8"/>
        <v>0</v>
      </c>
      <c r="CW22" s="14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146">
        <f t="shared" si="9"/>
        <v>0</v>
      </c>
      <c r="DI22" s="147"/>
      <c r="DJ22" s="27"/>
      <c r="DK22" s="27"/>
      <c r="DL22" s="27"/>
      <c r="DM22" s="146">
        <f t="shared" si="10"/>
        <v>0</v>
      </c>
      <c r="DN22" s="14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146">
        <f t="shared" si="11"/>
        <v>0</v>
      </c>
      <c r="EB22" s="147"/>
      <c r="EC22" s="27"/>
      <c r="ED22" s="27"/>
      <c r="EE22" s="27"/>
      <c r="EF22" s="27"/>
      <c r="EG22" s="146"/>
      <c r="EH22" s="146">
        <f t="shared" si="12"/>
        <v>0</v>
      </c>
      <c r="EI22" s="147"/>
      <c r="EJ22" s="27"/>
      <c r="EK22" s="27"/>
      <c r="EL22" s="27"/>
      <c r="EM22" s="27"/>
      <c r="EN22" s="27"/>
      <c r="EO22" s="146">
        <f t="shared" si="13"/>
        <v>0</v>
      </c>
      <c r="EP22" s="147"/>
      <c r="EQ22" s="27"/>
      <c r="ER22" s="27"/>
      <c r="ES22" s="27"/>
      <c r="ET22" s="27"/>
      <c r="EU22" s="27"/>
      <c r="EV22" s="146">
        <f t="shared" si="14"/>
        <v>0</v>
      </c>
      <c r="EW22" s="147"/>
      <c r="EX22" s="27"/>
      <c r="EY22" s="27"/>
      <c r="EZ22" s="27"/>
      <c r="FA22" s="27"/>
      <c r="FB22" s="146">
        <f t="shared" si="15"/>
        <v>0</v>
      </c>
      <c r="FC22" s="147"/>
      <c r="FD22" s="27"/>
      <c r="FE22" s="27"/>
      <c r="FF22" s="27"/>
      <c r="FG22" s="146">
        <f t="shared" si="16"/>
        <v>0</v>
      </c>
      <c r="FH22" s="147"/>
      <c r="FI22" s="27"/>
      <c r="FJ22" s="27"/>
      <c r="FK22" s="27"/>
      <c r="FL22" s="27"/>
      <c r="FM22" s="27"/>
      <c r="FN22" s="27"/>
      <c r="FO22" s="27"/>
      <c r="FP22" s="27"/>
    </row>
    <row r="23" s="1" customFormat="1" ht="40" customHeight="1" spans="1:172">
      <c r="A23" s="9"/>
      <c r="B23" s="21"/>
      <c r="C23" s="21"/>
      <c r="D23" s="111" t="s">
        <v>264</v>
      </c>
      <c r="E23" s="112"/>
      <c r="F23" s="113" t="s">
        <v>262</v>
      </c>
      <c r="G23" s="19" t="s">
        <v>253</v>
      </c>
      <c r="H23" s="19">
        <v>3</v>
      </c>
      <c r="I23" s="152">
        <v>11</v>
      </c>
      <c r="J23" s="143">
        <f t="shared" ref="J23:J26" si="19">K23+AB23+AN23+AO23+AY23+AZ23+BL23+BW23+CL23+CV23+DH23+DM23+EA23+EG23+EH23+EO23+EV23+FB23+FG23</f>
        <v>11</v>
      </c>
      <c r="K23" s="149">
        <f t="shared" ref="K23:K26" si="20">SUM(L23:AA23)</f>
        <v>1</v>
      </c>
      <c r="L23" s="150">
        <v>1</v>
      </c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49">
        <f t="shared" si="2"/>
        <v>0</v>
      </c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49"/>
      <c r="AO23" s="149">
        <f t="shared" si="3"/>
        <v>0</v>
      </c>
      <c r="AP23" s="150"/>
      <c r="AQ23" s="150"/>
      <c r="AR23" s="150"/>
      <c r="AS23" s="150"/>
      <c r="AT23" s="150"/>
      <c r="AU23" s="150"/>
      <c r="AV23" s="150"/>
      <c r="AW23" s="150"/>
      <c r="AX23" s="150"/>
      <c r="AY23" s="149"/>
      <c r="AZ23" s="149">
        <f t="shared" si="4"/>
        <v>0</v>
      </c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49">
        <f t="shared" si="5"/>
        <v>0</v>
      </c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49">
        <f t="shared" si="6"/>
        <v>4</v>
      </c>
      <c r="BX23" s="150"/>
      <c r="BY23" s="150">
        <v>1</v>
      </c>
      <c r="BZ23" s="150">
        <v>1</v>
      </c>
      <c r="CA23" s="150"/>
      <c r="CB23" s="150">
        <v>1</v>
      </c>
      <c r="CC23" s="150">
        <v>1</v>
      </c>
      <c r="CD23" s="150"/>
      <c r="CE23" s="150"/>
      <c r="CF23" s="150"/>
      <c r="CG23" s="150"/>
      <c r="CH23" s="150"/>
      <c r="CI23" s="150"/>
      <c r="CJ23" s="150"/>
      <c r="CK23" s="150"/>
      <c r="CL23" s="149">
        <f t="shared" si="7"/>
        <v>0</v>
      </c>
      <c r="CM23" s="150"/>
      <c r="CN23" s="150"/>
      <c r="CO23" s="150"/>
      <c r="CP23" s="150"/>
      <c r="CQ23" s="150"/>
      <c r="CR23" s="150"/>
      <c r="CS23" s="150"/>
      <c r="CT23" s="150"/>
      <c r="CU23" s="150"/>
      <c r="CV23" s="149">
        <f t="shared" si="8"/>
        <v>0</v>
      </c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49">
        <f t="shared" si="9"/>
        <v>0</v>
      </c>
      <c r="DI23" s="150"/>
      <c r="DJ23" s="150"/>
      <c r="DK23" s="150"/>
      <c r="DL23" s="150"/>
      <c r="DM23" s="149">
        <f t="shared" si="10"/>
        <v>3</v>
      </c>
      <c r="DN23" s="150"/>
      <c r="DO23" s="150">
        <v>1</v>
      </c>
      <c r="DP23" s="150"/>
      <c r="DQ23" s="150"/>
      <c r="DR23" s="150"/>
      <c r="DS23" s="150"/>
      <c r="DT23" s="150"/>
      <c r="DU23" s="150">
        <v>1</v>
      </c>
      <c r="DV23" s="150"/>
      <c r="DW23" s="150"/>
      <c r="DX23" s="150"/>
      <c r="DY23" s="150"/>
      <c r="DZ23" s="150">
        <v>1</v>
      </c>
      <c r="EA23" s="149">
        <f t="shared" si="11"/>
        <v>0</v>
      </c>
      <c r="EB23" s="150"/>
      <c r="EC23" s="150"/>
      <c r="ED23" s="150"/>
      <c r="EE23" s="150"/>
      <c r="EF23" s="150"/>
      <c r="EG23" s="149"/>
      <c r="EH23" s="149">
        <f t="shared" si="12"/>
        <v>0</v>
      </c>
      <c r="EI23" s="150"/>
      <c r="EJ23" s="150"/>
      <c r="EK23" s="150"/>
      <c r="EL23" s="150"/>
      <c r="EM23" s="150"/>
      <c r="EN23" s="150"/>
      <c r="EO23" s="149">
        <f t="shared" si="13"/>
        <v>0</v>
      </c>
      <c r="EP23" s="150"/>
      <c r="EQ23" s="150"/>
      <c r="ER23" s="150"/>
      <c r="ES23" s="150"/>
      <c r="ET23" s="150"/>
      <c r="EU23" s="150"/>
      <c r="EV23" s="149">
        <f t="shared" si="14"/>
        <v>0</v>
      </c>
      <c r="EW23" s="150"/>
      <c r="EX23" s="150"/>
      <c r="EY23" s="150"/>
      <c r="EZ23" s="150"/>
      <c r="FA23" s="150"/>
      <c r="FB23" s="149">
        <f t="shared" si="15"/>
        <v>0</v>
      </c>
      <c r="FC23" s="150"/>
      <c r="FD23" s="150"/>
      <c r="FE23" s="150"/>
      <c r="FF23" s="150"/>
      <c r="FG23" s="149">
        <f t="shared" si="16"/>
        <v>3</v>
      </c>
      <c r="FH23" s="150"/>
      <c r="FI23" s="150"/>
      <c r="FJ23" s="150">
        <v>1</v>
      </c>
      <c r="FK23" s="150"/>
      <c r="FL23" s="150">
        <v>1</v>
      </c>
      <c r="FM23" s="150"/>
      <c r="FN23" s="150">
        <v>1</v>
      </c>
      <c r="FO23" s="150"/>
      <c r="FP23" s="150"/>
    </row>
    <row r="24" s="1" customFormat="1" ht="40" customHeight="1" spans="1:172">
      <c r="A24" s="9"/>
      <c r="B24" s="21"/>
      <c r="C24" s="21"/>
      <c r="D24" s="114" t="s">
        <v>265</v>
      </c>
      <c r="E24" s="115"/>
      <c r="F24" s="116" t="s">
        <v>266</v>
      </c>
      <c r="G24" s="19" t="s">
        <v>267</v>
      </c>
      <c r="H24" s="19">
        <v>40.3</v>
      </c>
      <c r="I24" s="153">
        <v>40.53</v>
      </c>
      <c r="J24" s="143">
        <f t="shared" si="19"/>
        <v>40.53</v>
      </c>
      <c r="K24" s="149">
        <f t="shared" si="20"/>
        <v>3.32</v>
      </c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>
        <v>3.32</v>
      </c>
      <c r="W24" s="150"/>
      <c r="X24" s="150"/>
      <c r="Y24" s="150"/>
      <c r="Z24" s="150"/>
      <c r="AA24" s="150"/>
      <c r="AB24" s="149">
        <f t="shared" si="2"/>
        <v>5.1</v>
      </c>
      <c r="AC24" s="150"/>
      <c r="AD24" s="150"/>
      <c r="AE24" s="150"/>
      <c r="AF24" s="150"/>
      <c r="AG24" s="150"/>
      <c r="AH24" s="150"/>
      <c r="AI24" s="150"/>
      <c r="AJ24" s="150"/>
      <c r="AK24" s="150">
        <v>5.1</v>
      </c>
      <c r="AL24" s="150"/>
      <c r="AM24" s="150"/>
      <c r="AN24" s="149"/>
      <c r="AO24" s="149">
        <f t="shared" si="3"/>
        <v>0</v>
      </c>
      <c r="AP24" s="150"/>
      <c r="AQ24" s="150"/>
      <c r="AR24" s="150"/>
      <c r="AS24" s="150"/>
      <c r="AT24" s="150"/>
      <c r="AU24" s="150"/>
      <c r="AV24" s="150"/>
      <c r="AW24" s="150"/>
      <c r="AX24" s="150"/>
      <c r="AY24" s="149">
        <v>6.04</v>
      </c>
      <c r="AZ24" s="149">
        <f t="shared" si="4"/>
        <v>6.67</v>
      </c>
      <c r="BA24" s="150"/>
      <c r="BB24" s="150"/>
      <c r="BC24" s="150"/>
      <c r="BD24" s="150"/>
      <c r="BE24" s="150"/>
      <c r="BF24" s="150">
        <v>6.67</v>
      </c>
      <c r="BG24" s="150"/>
      <c r="BH24" s="150"/>
      <c r="BI24" s="150"/>
      <c r="BJ24" s="150"/>
      <c r="BK24" s="150"/>
      <c r="BL24" s="149">
        <f t="shared" si="5"/>
        <v>3.07</v>
      </c>
      <c r="BM24" s="150"/>
      <c r="BN24" s="150"/>
      <c r="BO24" s="150"/>
      <c r="BP24" s="150"/>
      <c r="BQ24" s="150"/>
      <c r="BR24" s="150"/>
      <c r="BS24" s="150"/>
      <c r="BT24" s="150"/>
      <c r="BU24" s="150">
        <v>3.07</v>
      </c>
      <c r="BV24" s="150"/>
      <c r="BW24" s="149">
        <f t="shared" si="6"/>
        <v>0</v>
      </c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49">
        <f t="shared" si="7"/>
        <v>1.14</v>
      </c>
      <c r="CM24" s="150"/>
      <c r="CN24" s="150"/>
      <c r="CO24" s="150"/>
      <c r="CP24" s="150">
        <v>1.14</v>
      </c>
      <c r="CQ24" s="150"/>
      <c r="CR24" s="150"/>
      <c r="CS24" s="150"/>
      <c r="CT24" s="150"/>
      <c r="CU24" s="150"/>
      <c r="CV24" s="149">
        <f t="shared" si="8"/>
        <v>0</v>
      </c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49">
        <f t="shared" si="9"/>
        <v>0</v>
      </c>
      <c r="DI24" s="150"/>
      <c r="DJ24" s="150"/>
      <c r="DK24" s="150"/>
      <c r="DL24" s="150"/>
      <c r="DM24" s="149">
        <f t="shared" si="10"/>
        <v>3.42</v>
      </c>
      <c r="DN24" s="150"/>
      <c r="DO24" s="150"/>
      <c r="DP24" s="150"/>
      <c r="DQ24" s="150"/>
      <c r="DR24" s="150"/>
      <c r="DS24" s="150">
        <v>2.1</v>
      </c>
      <c r="DT24" s="150"/>
      <c r="DU24" s="150"/>
      <c r="DV24" s="150">
        <v>1.32</v>
      </c>
      <c r="DW24" s="150"/>
      <c r="DX24" s="150"/>
      <c r="DY24" s="150"/>
      <c r="DZ24" s="150"/>
      <c r="EA24" s="149">
        <f t="shared" si="11"/>
        <v>0</v>
      </c>
      <c r="EB24" s="150"/>
      <c r="EC24" s="150"/>
      <c r="ED24" s="150"/>
      <c r="EE24" s="150"/>
      <c r="EF24" s="150"/>
      <c r="EG24" s="149"/>
      <c r="EH24" s="149">
        <f t="shared" si="12"/>
        <v>0</v>
      </c>
      <c r="EI24" s="150"/>
      <c r="EJ24" s="150"/>
      <c r="EK24" s="150"/>
      <c r="EL24" s="150"/>
      <c r="EM24" s="150"/>
      <c r="EN24" s="150"/>
      <c r="EO24" s="149">
        <f t="shared" si="13"/>
        <v>10.36</v>
      </c>
      <c r="EP24" s="150"/>
      <c r="EQ24" s="150"/>
      <c r="ER24" s="150">
        <v>5.36</v>
      </c>
      <c r="ES24" s="150"/>
      <c r="ET24" s="150"/>
      <c r="EU24" s="150">
        <v>5</v>
      </c>
      <c r="EV24" s="149">
        <f t="shared" si="14"/>
        <v>0</v>
      </c>
      <c r="EW24" s="150"/>
      <c r="EX24" s="150"/>
      <c r="EY24" s="150"/>
      <c r="EZ24" s="150"/>
      <c r="FA24" s="150"/>
      <c r="FB24" s="149">
        <f t="shared" si="15"/>
        <v>0</v>
      </c>
      <c r="FC24" s="150"/>
      <c r="FD24" s="150"/>
      <c r="FE24" s="150"/>
      <c r="FF24" s="150"/>
      <c r="FG24" s="149">
        <f t="shared" si="16"/>
        <v>1.41</v>
      </c>
      <c r="FH24" s="150"/>
      <c r="FI24" s="150"/>
      <c r="FJ24" s="150"/>
      <c r="FK24" s="150"/>
      <c r="FL24" s="150"/>
      <c r="FM24" s="150">
        <v>1.41</v>
      </c>
      <c r="FN24" s="150"/>
      <c r="FO24" s="150"/>
      <c r="FP24" s="150"/>
    </row>
    <row r="25" s="1" customFormat="1" ht="40" customHeight="1" spans="1:172">
      <c r="A25" s="9"/>
      <c r="B25" s="21"/>
      <c r="C25" s="21"/>
      <c r="D25" s="122" t="s">
        <v>268</v>
      </c>
      <c r="E25" s="123"/>
      <c r="F25" s="116" t="s">
        <v>266</v>
      </c>
      <c r="G25" s="26" t="s">
        <v>267</v>
      </c>
      <c r="H25" s="26"/>
      <c r="I25" s="147">
        <v>467.22</v>
      </c>
      <c r="J25" s="143">
        <f t="shared" si="19"/>
        <v>467.22</v>
      </c>
      <c r="K25" s="149">
        <f t="shared" si="20"/>
        <v>25.48</v>
      </c>
      <c r="L25" s="150"/>
      <c r="M25" s="150">
        <v>0.29</v>
      </c>
      <c r="N25" s="150">
        <v>0.43</v>
      </c>
      <c r="O25" s="150">
        <v>0.31</v>
      </c>
      <c r="P25" s="150">
        <v>0.71</v>
      </c>
      <c r="Q25" s="150">
        <v>2.86</v>
      </c>
      <c r="R25" s="150">
        <v>1.64</v>
      </c>
      <c r="S25" s="150">
        <v>0.17</v>
      </c>
      <c r="T25" s="150">
        <v>1.57</v>
      </c>
      <c r="U25" s="150">
        <v>2.86</v>
      </c>
      <c r="V25" s="150">
        <v>3.37</v>
      </c>
      <c r="W25" s="150">
        <v>3.01</v>
      </c>
      <c r="X25" s="150">
        <v>3.18</v>
      </c>
      <c r="Y25" s="150">
        <v>3.85</v>
      </c>
      <c r="Z25" s="150">
        <v>1.23</v>
      </c>
      <c r="AA25" s="150"/>
      <c r="AB25" s="149">
        <f t="shared" si="2"/>
        <v>36.02</v>
      </c>
      <c r="AC25" s="150"/>
      <c r="AD25" s="150">
        <v>8.31</v>
      </c>
      <c r="AE25" s="150">
        <v>5.82</v>
      </c>
      <c r="AF25" s="150">
        <v>2.44</v>
      </c>
      <c r="AG25" s="150">
        <v>3.69</v>
      </c>
      <c r="AH25" s="150">
        <v>2.25</v>
      </c>
      <c r="AI25" s="150">
        <v>4.35</v>
      </c>
      <c r="AJ25" s="150">
        <v>3.27</v>
      </c>
      <c r="AK25" s="150">
        <v>2.73</v>
      </c>
      <c r="AL25" s="150">
        <v>1.86</v>
      </c>
      <c r="AM25" s="150">
        <v>1.3</v>
      </c>
      <c r="AN25" s="149">
        <v>3.24</v>
      </c>
      <c r="AO25" s="149">
        <f t="shared" si="3"/>
        <v>45.95</v>
      </c>
      <c r="AP25" s="150"/>
      <c r="AQ25" s="150">
        <v>4.65</v>
      </c>
      <c r="AR25" s="150">
        <v>5.36</v>
      </c>
      <c r="AS25" s="150">
        <v>3.75</v>
      </c>
      <c r="AT25" s="150">
        <v>3.91</v>
      </c>
      <c r="AU25" s="150">
        <v>8.93</v>
      </c>
      <c r="AV25" s="150">
        <v>4.88</v>
      </c>
      <c r="AW25" s="150">
        <v>3.72</v>
      </c>
      <c r="AX25" s="150">
        <v>10.75</v>
      </c>
      <c r="AY25" s="149">
        <v>6.58</v>
      </c>
      <c r="AZ25" s="149">
        <f t="shared" si="4"/>
        <v>31.68</v>
      </c>
      <c r="BA25" s="150"/>
      <c r="BB25" s="150">
        <v>2.46</v>
      </c>
      <c r="BC25" s="150">
        <v>3.62</v>
      </c>
      <c r="BD25" s="150">
        <v>5.19</v>
      </c>
      <c r="BE25" s="150">
        <v>3.18</v>
      </c>
      <c r="BF25" s="150">
        <v>6.49</v>
      </c>
      <c r="BG25" s="150">
        <v>1.53</v>
      </c>
      <c r="BH25" s="150">
        <v>3.93</v>
      </c>
      <c r="BI25" s="150">
        <v>1.14</v>
      </c>
      <c r="BJ25" s="150">
        <v>2.51</v>
      </c>
      <c r="BK25" s="150">
        <v>1.63</v>
      </c>
      <c r="BL25" s="149">
        <f t="shared" si="5"/>
        <v>25.65</v>
      </c>
      <c r="BM25" s="150"/>
      <c r="BN25" s="150">
        <v>1.23</v>
      </c>
      <c r="BO25" s="150">
        <v>2.54</v>
      </c>
      <c r="BP25" s="150">
        <v>2.72</v>
      </c>
      <c r="BQ25" s="150">
        <v>2.06</v>
      </c>
      <c r="BR25" s="150">
        <v>2.96</v>
      </c>
      <c r="BS25" s="150">
        <v>2.41</v>
      </c>
      <c r="BT25" s="150">
        <v>1.49</v>
      </c>
      <c r="BU25" s="150">
        <v>4.15</v>
      </c>
      <c r="BV25" s="150">
        <v>6.09</v>
      </c>
      <c r="BW25" s="149">
        <f t="shared" si="6"/>
        <v>40.37</v>
      </c>
      <c r="BX25" s="150"/>
      <c r="BY25" s="150">
        <v>1.44</v>
      </c>
      <c r="BZ25" s="150">
        <v>3.5</v>
      </c>
      <c r="CA25" s="150">
        <v>2.88</v>
      </c>
      <c r="CB25" s="150">
        <v>4.65</v>
      </c>
      <c r="CC25" s="150">
        <v>2.61</v>
      </c>
      <c r="CD25" s="150">
        <v>6.24</v>
      </c>
      <c r="CE25" s="150">
        <v>5.11</v>
      </c>
      <c r="CF25" s="150">
        <v>3.11</v>
      </c>
      <c r="CG25" s="150">
        <v>1.8</v>
      </c>
      <c r="CH25" s="150">
        <v>0.97</v>
      </c>
      <c r="CI25" s="150">
        <v>2.5</v>
      </c>
      <c r="CJ25" s="150">
        <v>3.37</v>
      </c>
      <c r="CK25" s="150">
        <v>2.19</v>
      </c>
      <c r="CL25" s="149">
        <f t="shared" si="7"/>
        <v>34.3</v>
      </c>
      <c r="CM25" s="150"/>
      <c r="CN25" s="150">
        <v>4.17</v>
      </c>
      <c r="CO25" s="150">
        <v>8.74</v>
      </c>
      <c r="CP25" s="150">
        <v>1.99</v>
      </c>
      <c r="CQ25" s="150">
        <v>2.3</v>
      </c>
      <c r="CR25" s="150">
        <v>2.94</v>
      </c>
      <c r="CS25" s="150">
        <v>5.09</v>
      </c>
      <c r="CT25" s="150">
        <v>5.14</v>
      </c>
      <c r="CU25" s="150">
        <v>3.93</v>
      </c>
      <c r="CV25" s="149">
        <f t="shared" si="8"/>
        <v>47.04</v>
      </c>
      <c r="CW25" s="150"/>
      <c r="CX25" s="150">
        <v>5.94</v>
      </c>
      <c r="CY25" s="150">
        <v>2.3</v>
      </c>
      <c r="CZ25" s="150">
        <v>3.01</v>
      </c>
      <c r="DA25" s="150">
        <v>5.2</v>
      </c>
      <c r="DB25" s="150">
        <v>6.37</v>
      </c>
      <c r="DC25" s="150">
        <v>5.37</v>
      </c>
      <c r="DD25" s="150">
        <v>3.45</v>
      </c>
      <c r="DE25" s="150">
        <v>7.57</v>
      </c>
      <c r="DF25" s="150">
        <v>6.52</v>
      </c>
      <c r="DG25" s="150">
        <v>1.31</v>
      </c>
      <c r="DH25" s="149">
        <f t="shared" si="9"/>
        <v>14.46</v>
      </c>
      <c r="DI25" s="150"/>
      <c r="DJ25" s="150">
        <v>2.34</v>
      </c>
      <c r="DK25" s="150">
        <v>8.4</v>
      </c>
      <c r="DL25" s="150">
        <v>3.72</v>
      </c>
      <c r="DM25" s="149">
        <f t="shared" si="10"/>
        <v>56.29</v>
      </c>
      <c r="DN25" s="150"/>
      <c r="DO25" s="150">
        <v>3.34</v>
      </c>
      <c r="DP25" s="150">
        <v>1.19</v>
      </c>
      <c r="DQ25" s="150">
        <v>10.22</v>
      </c>
      <c r="DR25" s="150">
        <v>14.42</v>
      </c>
      <c r="DS25" s="150">
        <v>3.17</v>
      </c>
      <c r="DT25" s="150">
        <v>1.96</v>
      </c>
      <c r="DU25" s="150">
        <v>4.4</v>
      </c>
      <c r="DV25" s="150">
        <v>1.76</v>
      </c>
      <c r="DW25" s="150">
        <v>1.25</v>
      </c>
      <c r="DX25" s="150">
        <v>4.43</v>
      </c>
      <c r="DY25" s="150">
        <v>4.65</v>
      </c>
      <c r="DZ25" s="150">
        <v>5.5</v>
      </c>
      <c r="EA25" s="149">
        <f t="shared" si="11"/>
        <v>30.66</v>
      </c>
      <c r="EB25" s="150"/>
      <c r="EC25" s="150">
        <v>9.87</v>
      </c>
      <c r="ED25" s="150">
        <v>6.64</v>
      </c>
      <c r="EE25" s="150">
        <v>5.2</v>
      </c>
      <c r="EF25" s="150">
        <v>8.95</v>
      </c>
      <c r="EG25" s="149">
        <v>7.89</v>
      </c>
      <c r="EH25" s="149">
        <f t="shared" si="12"/>
        <v>22.53</v>
      </c>
      <c r="EI25" s="150"/>
      <c r="EJ25" s="150">
        <v>5.21</v>
      </c>
      <c r="EK25" s="150">
        <v>2.98</v>
      </c>
      <c r="EL25" s="150">
        <v>2.51</v>
      </c>
      <c r="EM25" s="150">
        <v>5.57</v>
      </c>
      <c r="EN25" s="150">
        <v>6.26</v>
      </c>
      <c r="EO25" s="149">
        <f t="shared" si="13"/>
        <v>0</v>
      </c>
      <c r="EP25" s="150"/>
      <c r="EQ25" s="150"/>
      <c r="ER25" s="150"/>
      <c r="ES25" s="150"/>
      <c r="ET25" s="150"/>
      <c r="EU25" s="150"/>
      <c r="EV25" s="149">
        <f t="shared" si="14"/>
        <v>0</v>
      </c>
      <c r="EW25" s="150"/>
      <c r="EX25" s="150"/>
      <c r="EY25" s="150"/>
      <c r="EZ25" s="150"/>
      <c r="FA25" s="150"/>
      <c r="FB25" s="149">
        <f t="shared" si="15"/>
        <v>4.88</v>
      </c>
      <c r="FC25" s="150"/>
      <c r="FD25" s="150">
        <v>1.9</v>
      </c>
      <c r="FE25" s="150">
        <v>1.79</v>
      </c>
      <c r="FF25" s="150">
        <v>1.19</v>
      </c>
      <c r="FG25" s="149">
        <f t="shared" si="16"/>
        <v>34.2</v>
      </c>
      <c r="FH25" s="150"/>
      <c r="FI25" s="150">
        <v>2.99</v>
      </c>
      <c r="FJ25" s="150">
        <v>4.62</v>
      </c>
      <c r="FK25" s="150">
        <v>3.82</v>
      </c>
      <c r="FL25" s="150">
        <v>4</v>
      </c>
      <c r="FM25" s="150">
        <v>5.78</v>
      </c>
      <c r="FN25" s="150">
        <v>3.91</v>
      </c>
      <c r="FO25" s="150">
        <v>2.35</v>
      </c>
      <c r="FP25" s="150">
        <v>6.73</v>
      </c>
    </row>
    <row r="26" s="1" customFormat="1" ht="40" customHeight="1" spans="1:172">
      <c r="A26" s="9"/>
      <c r="B26" s="21"/>
      <c r="C26" s="21"/>
      <c r="D26" s="114" t="s">
        <v>269</v>
      </c>
      <c r="E26" s="115"/>
      <c r="F26" s="116" t="s">
        <v>266</v>
      </c>
      <c r="G26" s="19" t="s">
        <v>270</v>
      </c>
      <c r="H26" s="19">
        <v>8534</v>
      </c>
      <c r="I26" s="153">
        <v>8534</v>
      </c>
      <c r="J26" s="143">
        <f t="shared" si="19"/>
        <v>8534</v>
      </c>
      <c r="K26" s="149">
        <f t="shared" si="20"/>
        <v>618</v>
      </c>
      <c r="L26" s="150"/>
      <c r="M26" s="150">
        <v>9</v>
      </c>
      <c r="N26" s="150">
        <v>13</v>
      </c>
      <c r="O26" s="150">
        <v>5</v>
      </c>
      <c r="P26" s="150">
        <v>39</v>
      </c>
      <c r="Q26" s="150">
        <v>39</v>
      </c>
      <c r="R26" s="150">
        <v>34</v>
      </c>
      <c r="S26" s="150">
        <v>9</v>
      </c>
      <c r="T26" s="150">
        <v>34</v>
      </c>
      <c r="U26" s="150">
        <v>56</v>
      </c>
      <c r="V26" s="150">
        <v>30</v>
      </c>
      <c r="W26" s="150">
        <v>170</v>
      </c>
      <c r="X26" s="150">
        <v>118</v>
      </c>
      <c r="Y26" s="150">
        <v>33</v>
      </c>
      <c r="Z26" s="150">
        <v>29</v>
      </c>
      <c r="AA26" s="150"/>
      <c r="AB26" s="149">
        <f t="shared" si="2"/>
        <v>946</v>
      </c>
      <c r="AC26" s="150"/>
      <c r="AD26" s="150">
        <v>117</v>
      </c>
      <c r="AE26" s="150">
        <v>94</v>
      </c>
      <c r="AF26" s="150">
        <v>138</v>
      </c>
      <c r="AG26" s="150">
        <v>150</v>
      </c>
      <c r="AH26" s="150">
        <v>125</v>
      </c>
      <c r="AI26" s="150">
        <v>86</v>
      </c>
      <c r="AJ26" s="150">
        <v>77</v>
      </c>
      <c r="AK26" s="150">
        <v>112</v>
      </c>
      <c r="AL26" s="150">
        <v>33</v>
      </c>
      <c r="AM26" s="150">
        <v>14</v>
      </c>
      <c r="AN26" s="149">
        <v>371</v>
      </c>
      <c r="AO26" s="149">
        <f t="shared" si="3"/>
        <v>742</v>
      </c>
      <c r="AP26" s="150"/>
      <c r="AQ26" s="150">
        <v>48</v>
      </c>
      <c r="AR26" s="150">
        <v>49</v>
      </c>
      <c r="AS26" s="150">
        <v>33</v>
      </c>
      <c r="AT26" s="150">
        <v>152</v>
      </c>
      <c r="AU26" s="150">
        <v>55</v>
      </c>
      <c r="AV26" s="150">
        <v>74</v>
      </c>
      <c r="AW26" s="150">
        <v>103</v>
      </c>
      <c r="AX26" s="150">
        <v>228</v>
      </c>
      <c r="AY26" s="149">
        <v>300</v>
      </c>
      <c r="AZ26" s="149">
        <f t="shared" si="4"/>
        <v>428</v>
      </c>
      <c r="BA26" s="150"/>
      <c r="BB26" s="150">
        <v>65</v>
      </c>
      <c r="BC26" s="150">
        <v>60</v>
      </c>
      <c r="BD26" s="150">
        <v>29</v>
      </c>
      <c r="BE26" s="150">
        <v>14</v>
      </c>
      <c r="BF26" s="150">
        <v>36</v>
      </c>
      <c r="BG26" s="150">
        <v>57</v>
      </c>
      <c r="BH26" s="150">
        <v>75</v>
      </c>
      <c r="BI26" s="150">
        <v>25</v>
      </c>
      <c r="BJ26" s="150">
        <v>36</v>
      </c>
      <c r="BK26" s="150">
        <v>31</v>
      </c>
      <c r="BL26" s="149">
        <f t="shared" si="5"/>
        <v>288</v>
      </c>
      <c r="BM26" s="150"/>
      <c r="BN26" s="150">
        <v>31</v>
      </c>
      <c r="BO26" s="150">
        <v>31</v>
      </c>
      <c r="BP26" s="150">
        <v>19</v>
      </c>
      <c r="BQ26" s="150">
        <v>20</v>
      </c>
      <c r="BR26" s="150">
        <v>42</v>
      </c>
      <c r="BS26" s="150">
        <v>26</v>
      </c>
      <c r="BT26" s="150">
        <v>25</v>
      </c>
      <c r="BU26" s="150">
        <v>54</v>
      </c>
      <c r="BV26" s="150">
        <v>40</v>
      </c>
      <c r="BW26" s="149">
        <f t="shared" si="6"/>
        <v>899</v>
      </c>
      <c r="BX26" s="150"/>
      <c r="BY26" s="150">
        <v>27</v>
      </c>
      <c r="BZ26" s="150">
        <v>29</v>
      </c>
      <c r="CA26" s="150">
        <v>218</v>
      </c>
      <c r="CB26" s="150">
        <v>76</v>
      </c>
      <c r="CC26" s="150">
        <v>59</v>
      </c>
      <c r="CD26" s="150">
        <v>34</v>
      </c>
      <c r="CE26" s="150">
        <v>55</v>
      </c>
      <c r="CF26" s="150">
        <v>68</v>
      </c>
      <c r="CG26" s="150">
        <v>46</v>
      </c>
      <c r="CH26" s="150">
        <v>31</v>
      </c>
      <c r="CI26" s="150">
        <v>103</v>
      </c>
      <c r="CJ26" s="150">
        <v>84</v>
      </c>
      <c r="CK26" s="150">
        <v>69</v>
      </c>
      <c r="CL26" s="149">
        <f t="shared" si="7"/>
        <v>777</v>
      </c>
      <c r="CM26" s="150"/>
      <c r="CN26" s="150">
        <v>62</v>
      </c>
      <c r="CO26" s="150">
        <v>78</v>
      </c>
      <c r="CP26" s="150">
        <v>45</v>
      </c>
      <c r="CQ26" s="150">
        <v>76</v>
      </c>
      <c r="CR26" s="150">
        <v>106</v>
      </c>
      <c r="CS26" s="150">
        <v>74</v>
      </c>
      <c r="CT26" s="150">
        <v>199</v>
      </c>
      <c r="CU26" s="150">
        <v>137</v>
      </c>
      <c r="CV26" s="149">
        <f t="shared" si="8"/>
        <v>609</v>
      </c>
      <c r="CW26" s="150"/>
      <c r="CX26" s="150">
        <v>42</v>
      </c>
      <c r="CY26" s="150">
        <v>43</v>
      </c>
      <c r="CZ26" s="150">
        <v>99</v>
      </c>
      <c r="DA26" s="150">
        <v>74</v>
      </c>
      <c r="DB26" s="150">
        <v>86</v>
      </c>
      <c r="DC26" s="150">
        <v>30</v>
      </c>
      <c r="DD26" s="150">
        <v>25</v>
      </c>
      <c r="DE26" s="150">
        <v>37</v>
      </c>
      <c r="DF26" s="150">
        <v>142</v>
      </c>
      <c r="DG26" s="150">
        <v>31</v>
      </c>
      <c r="DH26" s="149">
        <f t="shared" si="9"/>
        <v>233</v>
      </c>
      <c r="DI26" s="150"/>
      <c r="DJ26" s="150">
        <v>86</v>
      </c>
      <c r="DK26" s="150">
        <v>80</v>
      </c>
      <c r="DL26" s="150">
        <v>67</v>
      </c>
      <c r="DM26" s="149">
        <f t="shared" si="10"/>
        <v>601</v>
      </c>
      <c r="DN26" s="150"/>
      <c r="DO26" s="150">
        <v>35</v>
      </c>
      <c r="DP26" s="150">
        <v>25</v>
      </c>
      <c r="DQ26" s="150">
        <v>66</v>
      </c>
      <c r="DR26" s="150">
        <v>58</v>
      </c>
      <c r="DS26" s="150">
        <v>51</v>
      </c>
      <c r="DT26" s="150">
        <v>67</v>
      </c>
      <c r="DU26" s="150">
        <v>56</v>
      </c>
      <c r="DV26" s="150">
        <v>41</v>
      </c>
      <c r="DW26" s="150">
        <v>64</v>
      </c>
      <c r="DX26" s="150">
        <v>60</v>
      </c>
      <c r="DY26" s="150">
        <v>34</v>
      </c>
      <c r="DZ26" s="150">
        <v>44</v>
      </c>
      <c r="EA26" s="149">
        <f t="shared" si="11"/>
        <v>296</v>
      </c>
      <c r="EB26" s="150"/>
      <c r="EC26" s="150">
        <v>105</v>
      </c>
      <c r="ED26" s="150">
        <v>63</v>
      </c>
      <c r="EE26" s="150">
        <v>50</v>
      </c>
      <c r="EF26" s="150">
        <v>78</v>
      </c>
      <c r="EG26" s="149">
        <v>115</v>
      </c>
      <c r="EH26" s="149">
        <f t="shared" si="12"/>
        <v>258</v>
      </c>
      <c r="EI26" s="150"/>
      <c r="EJ26" s="150">
        <v>77</v>
      </c>
      <c r="EK26" s="150">
        <v>24</v>
      </c>
      <c r="EL26" s="150">
        <v>39</v>
      </c>
      <c r="EM26" s="150">
        <v>78</v>
      </c>
      <c r="EN26" s="150">
        <v>40</v>
      </c>
      <c r="EO26" s="149">
        <f t="shared" si="13"/>
        <v>203</v>
      </c>
      <c r="EP26" s="150"/>
      <c r="EQ26" s="150">
        <v>58</v>
      </c>
      <c r="ER26" s="150">
        <v>25</v>
      </c>
      <c r="ES26" s="150">
        <v>61</v>
      </c>
      <c r="ET26" s="150">
        <v>11</v>
      </c>
      <c r="EU26" s="150">
        <v>48</v>
      </c>
      <c r="EV26" s="149">
        <f t="shared" si="14"/>
        <v>141</v>
      </c>
      <c r="EW26" s="150"/>
      <c r="EX26" s="150">
        <v>30</v>
      </c>
      <c r="EY26" s="150">
        <v>44</v>
      </c>
      <c r="EZ26" s="150">
        <v>53</v>
      </c>
      <c r="FA26" s="150">
        <v>14</v>
      </c>
      <c r="FB26" s="149">
        <f t="shared" si="15"/>
        <v>144</v>
      </c>
      <c r="FC26" s="150"/>
      <c r="FD26" s="150">
        <v>43</v>
      </c>
      <c r="FE26" s="150">
        <v>69</v>
      </c>
      <c r="FF26" s="150">
        <v>32</v>
      </c>
      <c r="FG26" s="149">
        <f t="shared" si="16"/>
        <v>565</v>
      </c>
      <c r="FH26" s="150"/>
      <c r="FI26" s="150">
        <v>64</v>
      </c>
      <c r="FJ26" s="150">
        <v>96</v>
      </c>
      <c r="FK26" s="150">
        <v>122</v>
      </c>
      <c r="FL26" s="150">
        <v>93</v>
      </c>
      <c r="FM26" s="150">
        <v>62</v>
      </c>
      <c r="FN26" s="150">
        <v>34</v>
      </c>
      <c r="FO26" s="150">
        <v>50</v>
      </c>
      <c r="FP26" s="150">
        <v>44</v>
      </c>
    </row>
    <row r="27" s="1" customFormat="1" ht="40" customHeight="1" spans="1:172">
      <c r="A27" s="9"/>
      <c r="B27" s="21"/>
      <c r="C27" s="21"/>
      <c r="D27" s="28" t="s">
        <v>271</v>
      </c>
      <c r="E27" s="29"/>
      <c r="F27" s="118"/>
      <c r="G27" s="124" t="s">
        <v>272</v>
      </c>
      <c r="H27" s="26"/>
      <c r="I27" s="27"/>
      <c r="J27" s="143"/>
      <c r="K27" s="146"/>
      <c r="L27" s="14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146">
        <f t="shared" si="2"/>
        <v>0</v>
      </c>
      <c r="AC27" s="14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146"/>
      <c r="AO27" s="146">
        <f t="shared" si="3"/>
        <v>0</v>
      </c>
      <c r="AP27" s="147"/>
      <c r="AQ27" s="27"/>
      <c r="AR27" s="27"/>
      <c r="AS27" s="27"/>
      <c r="AT27" s="27"/>
      <c r="AU27" s="27"/>
      <c r="AV27" s="27"/>
      <c r="AW27" s="27"/>
      <c r="AX27" s="27"/>
      <c r="AY27" s="171"/>
      <c r="AZ27" s="171">
        <f t="shared" si="4"/>
        <v>0</v>
      </c>
      <c r="BA27" s="14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146">
        <f t="shared" si="5"/>
        <v>0</v>
      </c>
      <c r="BM27" s="147"/>
      <c r="BN27" s="27"/>
      <c r="BO27" s="27"/>
      <c r="BP27" s="27"/>
      <c r="BQ27" s="27"/>
      <c r="BR27" s="27"/>
      <c r="BS27" s="27"/>
      <c r="BT27" s="27"/>
      <c r="BU27" s="27"/>
      <c r="BV27" s="27"/>
      <c r="BW27" s="146">
        <f t="shared" si="6"/>
        <v>0</v>
      </c>
      <c r="BX27" s="14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146">
        <f t="shared" si="7"/>
        <v>0</v>
      </c>
      <c r="CM27" s="147"/>
      <c r="CN27" s="27"/>
      <c r="CO27" s="27"/>
      <c r="CP27" s="27"/>
      <c r="CQ27" s="27"/>
      <c r="CR27" s="27"/>
      <c r="CS27" s="27"/>
      <c r="CT27" s="27"/>
      <c r="CU27" s="27"/>
      <c r="CV27" s="146">
        <f t="shared" si="8"/>
        <v>0</v>
      </c>
      <c r="CW27" s="14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146">
        <f t="shared" si="9"/>
        <v>0</v>
      </c>
      <c r="DI27" s="147"/>
      <c r="DJ27" s="27"/>
      <c r="DK27" s="27"/>
      <c r="DL27" s="27"/>
      <c r="DM27" s="146">
        <f t="shared" si="10"/>
        <v>0</v>
      </c>
      <c r="DN27" s="14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146">
        <f t="shared" si="11"/>
        <v>0</v>
      </c>
      <c r="EB27" s="147"/>
      <c r="EC27" s="27"/>
      <c r="ED27" s="27"/>
      <c r="EE27" s="27"/>
      <c r="EF27" s="27"/>
      <c r="EG27" s="146"/>
      <c r="EH27" s="146">
        <f t="shared" si="12"/>
        <v>0</v>
      </c>
      <c r="EI27" s="147"/>
      <c r="EJ27" s="27"/>
      <c r="EK27" s="27"/>
      <c r="EL27" s="27"/>
      <c r="EM27" s="27"/>
      <c r="EN27" s="27"/>
      <c r="EO27" s="146">
        <f t="shared" si="13"/>
        <v>0</v>
      </c>
      <c r="EP27" s="147"/>
      <c r="EQ27" s="27"/>
      <c r="ER27" s="27"/>
      <c r="ES27" s="27"/>
      <c r="ET27" s="27"/>
      <c r="EU27" s="27"/>
      <c r="EV27" s="146">
        <f t="shared" si="14"/>
        <v>0</v>
      </c>
      <c r="EW27" s="147"/>
      <c r="EX27" s="27"/>
      <c r="EY27" s="27"/>
      <c r="EZ27" s="27"/>
      <c r="FA27" s="27"/>
      <c r="FB27" s="146">
        <f t="shared" si="15"/>
        <v>0</v>
      </c>
      <c r="FC27" s="147"/>
      <c r="FD27" s="27"/>
      <c r="FE27" s="27"/>
      <c r="FF27" s="27"/>
      <c r="FG27" s="146">
        <f t="shared" si="16"/>
        <v>0</v>
      </c>
      <c r="FH27" s="147"/>
      <c r="FI27" s="27"/>
      <c r="FJ27" s="27"/>
      <c r="FK27" s="27"/>
      <c r="FL27" s="27"/>
      <c r="FM27" s="27"/>
      <c r="FN27" s="27"/>
      <c r="FO27" s="27"/>
      <c r="FP27" s="27"/>
    </row>
    <row r="28" s="1" customFormat="1" ht="40" customHeight="1" spans="1:172">
      <c r="A28" s="9"/>
      <c r="B28" s="21"/>
      <c r="C28" s="21"/>
      <c r="D28" s="122" t="s">
        <v>273</v>
      </c>
      <c r="E28" s="123"/>
      <c r="F28" s="125" t="s">
        <v>251</v>
      </c>
      <c r="G28" s="26" t="s">
        <v>249</v>
      </c>
      <c r="H28" s="26"/>
      <c r="I28" s="154">
        <v>3099</v>
      </c>
      <c r="J28" s="143">
        <f t="shared" ref="J28:J30" si="21">K28+AB28+AN28+AO28+AY28+AZ28+BL28+BW28+CL28+CV28+DH28+DM28+EA28+EG28+EH28+EO28+EV28+FB28+FG28</f>
        <v>3099</v>
      </c>
      <c r="K28" s="58">
        <f>SUM(L28:AA28)</f>
        <v>448</v>
      </c>
      <c r="L28" s="70"/>
      <c r="M28" s="70">
        <v>15</v>
      </c>
      <c r="N28" s="70">
        <v>18</v>
      </c>
      <c r="O28" s="70">
        <v>4</v>
      </c>
      <c r="P28" s="70">
        <v>21</v>
      </c>
      <c r="Q28" s="70">
        <v>2</v>
      </c>
      <c r="R28" s="70">
        <v>33</v>
      </c>
      <c r="S28" s="70">
        <v>10</v>
      </c>
      <c r="T28" s="70">
        <v>15</v>
      </c>
      <c r="U28" s="70">
        <v>81</v>
      </c>
      <c r="V28" s="70">
        <v>52</v>
      </c>
      <c r="W28" s="70">
        <v>50</v>
      </c>
      <c r="X28" s="70">
        <v>40</v>
      </c>
      <c r="Y28" s="70">
        <v>17</v>
      </c>
      <c r="Z28" s="70">
        <v>80</v>
      </c>
      <c r="AA28" s="70">
        <v>10</v>
      </c>
      <c r="AB28" s="58">
        <f t="shared" si="2"/>
        <v>85</v>
      </c>
      <c r="AC28" s="70">
        <v>0</v>
      </c>
      <c r="AD28" s="70">
        <v>26</v>
      </c>
      <c r="AE28" s="70">
        <v>13</v>
      </c>
      <c r="AF28" s="70">
        <v>6</v>
      </c>
      <c r="AG28" s="70">
        <v>14</v>
      </c>
      <c r="AH28" s="70">
        <v>2</v>
      </c>
      <c r="AI28" s="70">
        <v>14</v>
      </c>
      <c r="AJ28" s="70">
        <v>2</v>
      </c>
      <c r="AK28" s="70">
        <v>2</v>
      </c>
      <c r="AL28" s="70">
        <v>1</v>
      </c>
      <c r="AM28" s="70">
        <v>5</v>
      </c>
      <c r="AN28" s="58">
        <v>10</v>
      </c>
      <c r="AO28" s="58">
        <f t="shared" si="3"/>
        <v>328</v>
      </c>
      <c r="AP28" s="70">
        <v>0</v>
      </c>
      <c r="AQ28" s="70">
        <v>45</v>
      </c>
      <c r="AR28" s="70">
        <v>44</v>
      </c>
      <c r="AS28" s="70">
        <v>110</v>
      </c>
      <c r="AT28" s="70">
        <v>36</v>
      </c>
      <c r="AU28" s="70">
        <v>48</v>
      </c>
      <c r="AV28" s="70">
        <v>23</v>
      </c>
      <c r="AW28" s="70">
        <v>10</v>
      </c>
      <c r="AX28" s="70">
        <v>12</v>
      </c>
      <c r="AY28" s="58">
        <v>38</v>
      </c>
      <c r="AZ28" s="58">
        <f t="shared" si="4"/>
        <v>441</v>
      </c>
      <c r="BA28" s="70">
        <v>0</v>
      </c>
      <c r="BB28" s="70">
        <v>35</v>
      </c>
      <c r="BC28" s="70">
        <v>35</v>
      </c>
      <c r="BD28" s="70">
        <v>34</v>
      </c>
      <c r="BE28" s="70">
        <v>45</v>
      </c>
      <c r="BF28" s="70">
        <v>49</v>
      </c>
      <c r="BG28" s="70">
        <v>49</v>
      </c>
      <c r="BH28" s="70">
        <v>70</v>
      </c>
      <c r="BI28" s="70">
        <v>49</v>
      </c>
      <c r="BJ28" s="70">
        <v>40</v>
      </c>
      <c r="BK28" s="70">
        <v>35</v>
      </c>
      <c r="BL28" s="58">
        <f t="shared" si="5"/>
        <v>315</v>
      </c>
      <c r="BM28" s="70">
        <v>0</v>
      </c>
      <c r="BN28" s="70">
        <v>35</v>
      </c>
      <c r="BO28" s="70">
        <v>20</v>
      </c>
      <c r="BP28" s="70">
        <v>34</v>
      </c>
      <c r="BQ28" s="70">
        <v>17</v>
      </c>
      <c r="BR28" s="70">
        <v>18</v>
      </c>
      <c r="BS28" s="70">
        <v>64</v>
      </c>
      <c r="BT28" s="70">
        <v>50</v>
      </c>
      <c r="BU28" s="70">
        <v>42</v>
      </c>
      <c r="BV28" s="70">
        <v>35</v>
      </c>
      <c r="BW28" s="58">
        <f t="shared" si="6"/>
        <v>193</v>
      </c>
      <c r="BX28" s="70">
        <v>0</v>
      </c>
      <c r="BY28" s="70">
        <v>15</v>
      </c>
      <c r="BZ28" s="70">
        <v>8</v>
      </c>
      <c r="CA28" s="70">
        <v>12</v>
      </c>
      <c r="CB28" s="70">
        <v>40</v>
      </c>
      <c r="CC28" s="70">
        <v>23</v>
      </c>
      <c r="CD28" s="70">
        <v>41</v>
      </c>
      <c r="CE28" s="70">
        <v>25</v>
      </c>
      <c r="CF28" s="70">
        <v>9</v>
      </c>
      <c r="CG28" s="70">
        <v>5</v>
      </c>
      <c r="CH28" s="70">
        <v>2</v>
      </c>
      <c r="CI28" s="70">
        <v>7</v>
      </c>
      <c r="CJ28" s="70">
        <v>2</v>
      </c>
      <c r="CK28" s="70">
        <v>4</v>
      </c>
      <c r="CL28" s="58">
        <f t="shared" si="7"/>
        <v>269</v>
      </c>
      <c r="CM28" s="70">
        <v>0</v>
      </c>
      <c r="CN28" s="70">
        <v>40</v>
      </c>
      <c r="CO28" s="70">
        <v>40</v>
      </c>
      <c r="CP28" s="70">
        <v>15</v>
      </c>
      <c r="CQ28" s="70">
        <v>14</v>
      </c>
      <c r="CR28" s="70">
        <v>26</v>
      </c>
      <c r="CS28" s="70">
        <v>58</v>
      </c>
      <c r="CT28" s="70">
        <v>50</v>
      </c>
      <c r="CU28" s="70">
        <v>26</v>
      </c>
      <c r="CV28" s="58">
        <f t="shared" si="8"/>
        <v>173</v>
      </c>
      <c r="CW28" s="70">
        <v>0</v>
      </c>
      <c r="CX28" s="70">
        <v>26</v>
      </c>
      <c r="CY28" s="70">
        <v>16</v>
      </c>
      <c r="CZ28" s="70">
        <v>25</v>
      </c>
      <c r="DA28" s="70">
        <v>13</v>
      </c>
      <c r="DB28" s="70">
        <v>30</v>
      </c>
      <c r="DC28" s="70">
        <v>19</v>
      </c>
      <c r="DD28" s="70">
        <v>4</v>
      </c>
      <c r="DE28" s="70">
        <v>10</v>
      </c>
      <c r="DF28" s="70">
        <v>26</v>
      </c>
      <c r="DG28" s="70">
        <v>4</v>
      </c>
      <c r="DH28" s="58">
        <f t="shared" si="9"/>
        <v>59</v>
      </c>
      <c r="DI28" s="70">
        <v>0</v>
      </c>
      <c r="DJ28" s="70">
        <v>26</v>
      </c>
      <c r="DK28" s="70">
        <v>28</v>
      </c>
      <c r="DL28" s="70">
        <v>5</v>
      </c>
      <c r="DM28" s="58">
        <f t="shared" si="10"/>
        <v>316</v>
      </c>
      <c r="DN28" s="70">
        <v>0</v>
      </c>
      <c r="DO28" s="70">
        <v>14</v>
      </c>
      <c r="DP28" s="70">
        <v>2</v>
      </c>
      <c r="DQ28" s="70">
        <v>109</v>
      </c>
      <c r="DR28" s="70">
        <v>35</v>
      </c>
      <c r="DS28" s="70">
        <v>36</v>
      </c>
      <c r="DT28" s="70">
        <v>15</v>
      </c>
      <c r="DU28" s="70">
        <v>33</v>
      </c>
      <c r="DV28" s="70">
        <v>5</v>
      </c>
      <c r="DW28" s="70">
        <v>16</v>
      </c>
      <c r="DX28" s="70">
        <v>12</v>
      </c>
      <c r="DY28" s="70">
        <v>19</v>
      </c>
      <c r="DZ28" s="70">
        <v>20</v>
      </c>
      <c r="EA28" s="58">
        <f t="shared" si="11"/>
        <v>167</v>
      </c>
      <c r="EB28" s="70">
        <v>0</v>
      </c>
      <c r="EC28" s="70">
        <v>69</v>
      </c>
      <c r="ED28" s="70">
        <v>37</v>
      </c>
      <c r="EE28" s="70">
        <v>26</v>
      </c>
      <c r="EF28" s="70">
        <v>35</v>
      </c>
      <c r="EG28" s="58">
        <v>28</v>
      </c>
      <c r="EH28" s="58">
        <f t="shared" si="12"/>
        <v>30</v>
      </c>
      <c r="EI28" s="70">
        <v>0</v>
      </c>
      <c r="EJ28" s="70">
        <v>9</v>
      </c>
      <c r="EK28" s="70">
        <v>5</v>
      </c>
      <c r="EL28" s="70">
        <v>2</v>
      </c>
      <c r="EM28" s="70">
        <v>0</v>
      </c>
      <c r="EN28" s="70">
        <v>14</v>
      </c>
      <c r="EO28" s="58">
        <f t="shared" si="13"/>
        <v>65</v>
      </c>
      <c r="EP28" s="70">
        <v>0</v>
      </c>
      <c r="EQ28" s="70">
        <v>12</v>
      </c>
      <c r="ER28" s="70">
        <v>9</v>
      </c>
      <c r="ES28" s="70">
        <v>9</v>
      </c>
      <c r="ET28" s="70">
        <v>27</v>
      </c>
      <c r="EU28" s="70">
        <v>8</v>
      </c>
      <c r="EV28" s="58">
        <f t="shared" si="14"/>
        <v>2</v>
      </c>
      <c r="EW28" s="70">
        <v>0</v>
      </c>
      <c r="EX28" s="70">
        <v>0</v>
      </c>
      <c r="EY28" s="70">
        <v>0</v>
      </c>
      <c r="EZ28" s="70">
        <v>2</v>
      </c>
      <c r="FA28" s="60">
        <v>0</v>
      </c>
      <c r="FB28" s="56">
        <f t="shared" si="15"/>
        <v>1</v>
      </c>
      <c r="FC28" s="61">
        <v>0</v>
      </c>
      <c r="FD28" s="60">
        <v>0</v>
      </c>
      <c r="FE28" s="60">
        <v>1</v>
      </c>
      <c r="FF28" s="60">
        <v>0</v>
      </c>
      <c r="FG28" s="56">
        <f t="shared" si="16"/>
        <v>131</v>
      </c>
      <c r="FH28" s="61">
        <v>0</v>
      </c>
      <c r="FI28" s="60">
        <v>19</v>
      </c>
      <c r="FJ28" s="60">
        <v>28</v>
      </c>
      <c r="FK28" s="60">
        <v>18</v>
      </c>
      <c r="FL28" s="60">
        <v>9</v>
      </c>
      <c r="FM28" s="60">
        <v>16</v>
      </c>
      <c r="FN28" s="60">
        <v>20</v>
      </c>
      <c r="FO28" s="60">
        <v>4</v>
      </c>
      <c r="FP28" s="60">
        <v>17</v>
      </c>
    </row>
    <row r="29" s="1" customFormat="1" ht="40" customHeight="1" spans="1:172">
      <c r="A29" s="9"/>
      <c r="B29" s="21"/>
      <c r="C29" s="21"/>
      <c r="D29" s="111" t="s">
        <v>274</v>
      </c>
      <c r="E29" s="112"/>
      <c r="F29" s="113" t="s">
        <v>255</v>
      </c>
      <c r="G29" s="19" t="s">
        <v>253</v>
      </c>
      <c r="H29" s="19">
        <v>129</v>
      </c>
      <c r="I29" s="20">
        <v>129</v>
      </c>
      <c r="J29" s="143">
        <f t="shared" si="21"/>
        <v>129</v>
      </c>
      <c r="K29" s="149">
        <f>SUM(L29:AA29)</f>
        <v>14</v>
      </c>
      <c r="L29" s="150"/>
      <c r="M29" s="150">
        <v>1</v>
      </c>
      <c r="N29" s="150">
        <v>1</v>
      </c>
      <c r="O29" s="150">
        <v>1</v>
      </c>
      <c r="P29" s="150">
        <v>1</v>
      </c>
      <c r="Q29" s="150">
        <v>1</v>
      </c>
      <c r="R29" s="150">
        <v>1</v>
      </c>
      <c r="S29" s="150">
        <v>1</v>
      </c>
      <c r="T29" s="150">
        <v>1</v>
      </c>
      <c r="U29" s="150">
        <v>1</v>
      </c>
      <c r="V29" s="150">
        <v>1</v>
      </c>
      <c r="W29" s="150">
        <v>1</v>
      </c>
      <c r="X29" s="150">
        <v>1</v>
      </c>
      <c r="Y29" s="150">
        <v>1</v>
      </c>
      <c r="Z29" s="150">
        <v>1</v>
      </c>
      <c r="AA29" s="150"/>
      <c r="AB29" s="149">
        <f t="shared" si="2"/>
        <v>10</v>
      </c>
      <c r="AC29" s="150"/>
      <c r="AD29" s="150">
        <v>1</v>
      </c>
      <c r="AE29" s="150">
        <v>1</v>
      </c>
      <c r="AF29" s="150">
        <v>1</v>
      </c>
      <c r="AG29" s="150">
        <v>1</v>
      </c>
      <c r="AH29" s="150">
        <v>1</v>
      </c>
      <c r="AI29" s="150">
        <v>1</v>
      </c>
      <c r="AJ29" s="150">
        <v>1</v>
      </c>
      <c r="AK29" s="150">
        <v>1</v>
      </c>
      <c r="AL29" s="150">
        <v>1</v>
      </c>
      <c r="AM29" s="150">
        <v>1</v>
      </c>
      <c r="AN29" s="149">
        <v>1</v>
      </c>
      <c r="AO29" s="149">
        <f t="shared" si="3"/>
        <v>8</v>
      </c>
      <c r="AP29" s="150"/>
      <c r="AQ29" s="150">
        <v>1</v>
      </c>
      <c r="AR29" s="150">
        <v>1</v>
      </c>
      <c r="AS29" s="150">
        <v>1</v>
      </c>
      <c r="AT29" s="150">
        <v>1</v>
      </c>
      <c r="AU29" s="150">
        <v>1</v>
      </c>
      <c r="AV29" s="150">
        <v>1</v>
      </c>
      <c r="AW29" s="150">
        <v>1</v>
      </c>
      <c r="AX29" s="150">
        <v>1</v>
      </c>
      <c r="AY29" s="149">
        <v>1</v>
      </c>
      <c r="AZ29" s="149">
        <f t="shared" si="4"/>
        <v>10</v>
      </c>
      <c r="BA29" s="150"/>
      <c r="BB29" s="150">
        <v>1</v>
      </c>
      <c r="BC29" s="150">
        <v>1</v>
      </c>
      <c r="BD29" s="150">
        <v>1</v>
      </c>
      <c r="BE29" s="150">
        <v>1</v>
      </c>
      <c r="BF29" s="150">
        <v>1</v>
      </c>
      <c r="BG29" s="150">
        <v>1</v>
      </c>
      <c r="BH29" s="150">
        <v>1</v>
      </c>
      <c r="BI29" s="150">
        <v>1</v>
      </c>
      <c r="BJ29" s="150">
        <v>1</v>
      </c>
      <c r="BK29" s="150">
        <v>1</v>
      </c>
      <c r="BL29" s="149">
        <f t="shared" si="5"/>
        <v>9</v>
      </c>
      <c r="BM29" s="150"/>
      <c r="BN29" s="150">
        <v>1</v>
      </c>
      <c r="BO29" s="150">
        <v>1</v>
      </c>
      <c r="BP29" s="150">
        <v>1</v>
      </c>
      <c r="BQ29" s="150">
        <v>1</v>
      </c>
      <c r="BR29" s="150">
        <v>1</v>
      </c>
      <c r="BS29" s="150">
        <v>1</v>
      </c>
      <c r="BT29" s="150">
        <v>1</v>
      </c>
      <c r="BU29" s="150">
        <v>1</v>
      </c>
      <c r="BV29" s="150">
        <v>1</v>
      </c>
      <c r="BW29" s="149">
        <f t="shared" si="6"/>
        <v>13</v>
      </c>
      <c r="BX29" s="150"/>
      <c r="BY29" s="150">
        <v>1</v>
      </c>
      <c r="BZ29" s="150">
        <v>1</v>
      </c>
      <c r="CA29" s="150">
        <v>1</v>
      </c>
      <c r="CB29" s="150">
        <v>1</v>
      </c>
      <c r="CC29" s="150">
        <v>1</v>
      </c>
      <c r="CD29" s="150">
        <v>1</v>
      </c>
      <c r="CE29" s="150">
        <v>1</v>
      </c>
      <c r="CF29" s="150">
        <v>1</v>
      </c>
      <c r="CG29" s="150">
        <v>1</v>
      </c>
      <c r="CH29" s="150">
        <v>1</v>
      </c>
      <c r="CI29" s="150">
        <v>1</v>
      </c>
      <c r="CJ29" s="150">
        <v>1</v>
      </c>
      <c r="CK29" s="150">
        <v>1</v>
      </c>
      <c r="CL29" s="149">
        <f t="shared" si="7"/>
        <v>8</v>
      </c>
      <c r="CM29" s="150"/>
      <c r="CN29" s="150">
        <v>1</v>
      </c>
      <c r="CO29" s="150">
        <v>1</v>
      </c>
      <c r="CP29" s="150">
        <v>1</v>
      </c>
      <c r="CQ29" s="150">
        <v>1</v>
      </c>
      <c r="CR29" s="150">
        <v>1</v>
      </c>
      <c r="CS29" s="150">
        <v>1</v>
      </c>
      <c r="CT29" s="150">
        <v>1</v>
      </c>
      <c r="CU29" s="150">
        <v>1</v>
      </c>
      <c r="CV29" s="149">
        <f t="shared" si="8"/>
        <v>10</v>
      </c>
      <c r="CW29" s="150"/>
      <c r="CX29" s="150">
        <v>1</v>
      </c>
      <c r="CY29" s="150">
        <v>1</v>
      </c>
      <c r="CZ29" s="150">
        <v>1</v>
      </c>
      <c r="DA29" s="150">
        <v>1</v>
      </c>
      <c r="DB29" s="150">
        <v>1</v>
      </c>
      <c r="DC29" s="150">
        <v>1</v>
      </c>
      <c r="DD29" s="150">
        <v>1</v>
      </c>
      <c r="DE29" s="150">
        <v>1</v>
      </c>
      <c r="DF29" s="150">
        <v>1</v>
      </c>
      <c r="DG29" s="150">
        <v>1</v>
      </c>
      <c r="DH29" s="149">
        <f t="shared" si="9"/>
        <v>3</v>
      </c>
      <c r="DI29" s="150"/>
      <c r="DJ29" s="150">
        <v>1</v>
      </c>
      <c r="DK29" s="150">
        <v>1</v>
      </c>
      <c r="DL29" s="150">
        <v>1</v>
      </c>
      <c r="DM29" s="149">
        <f t="shared" si="10"/>
        <v>12</v>
      </c>
      <c r="DN29" s="150"/>
      <c r="DO29" s="150">
        <v>1</v>
      </c>
      <c r="DP29" s="150">
        <v>1</v>
      </c>
      <c r="DQ29" s="150">
        <v>1</v>
      </c>
      <c r="DR29" s="150">
        <v>1</v>
      </c>
      <c r="DS29" s="150">
        <v>1</v>
      </c>
      <c r="DT29" s="150">
        <v>1</v>
      </c>
      <c r="DU29" s="150">
        <v>1</v>
      </c>
      <c r="DV29" s="150">
        <v>1</v>
      </c>
      <c r="DW29" s="150">
        <v>1</v>
      </c>
      <c r="DX29" s="150">
        <v>1</v>
      </c>
      <c r="DY29" s="150">
        <v>1</v>
      </c>
      <c r="DZ29" s="150">
        <v>1</v>
      </c>
      <c r="EA29" s="149">
        <f t="shared" si="11"/>
        <v>4</v>
      </c>
      <c r="EB29" s="150"/>
      <c r="EC29" s="150">
        <v>1</v>
      </c>
      <c r="ED29" s="150">
        <v>1</v>
      </c>
      <c r="EE29" s="150">
        <v>1</v>
      </c>
      <c r="EF29" s="150">
        <v>1</v>
      </c>
      <c r="EG29" s="149">
        <v>1</v>
      </c>
      <c r="EH29" s="149">
        <f t="shared" si="12"/>
        <v>5</v>
      </c>
      <c r="EI29" s="150"/>
      <c r="EJ29" s="150">
        <v>1</v>
      </c>
      <c r="EK29" s="150">
        <v>1</v>
      </c>
      <c r="EL29" s="150">
        <v>1</v>
      </c>
      <c r="EM29" s="150">
        <v>1</v>
      </c>
      <c r="EN29" s="150">
        <v>1</v>
      </c>
      <c r="EO29" s="149">
        <f t="shared" si="13"/>
        <v>5</v>
      </c>
      <c r="EP29" s="150"/>
      <c r="EQ29" s="150">
        <v>1</v>
      </c>
      <c r="ER29" s="150">
        <v>1</v>
      </c>
      <c r="ES29" s="150">
        <v>1</v>
      </c>
      <c r="ET29" s="150">
        <v>1</v>
      </c>
      <c r="EU29" s="150">
        <v>1</v>
      </c>
      <c r="EV29" s="149">
        <f t="shared" si="14"/>
        <v>4</v>
      </c>
      <c r="EW29" s="150"/>
      <c r="EX29" s="150">
        <v>1</v>
      </c>
      <c r="EY29" s="150">
        <v>1</v>
      </c>
      <c r="EZ29" s="150">
        <v>1</v>
      </c>
      <c r="FA29" s="150">
        <v>1</v>
      </c>
      <c r="FB29" s="149">
        <f t="shared" si="15"/>
        <v>3</v>
      </c>
      <c r="FC29" s="150"/>
      <c r="FD29" s="150">
        <v>1</v>
      </c>
      <c r="FE29" s="150">
        <v>1</v>
      </c>
      <c r="FF29" s="150">
        <v>1</v>
      </c>
      <c r="FG29" s="149">
        <f t="shared" si="16"/>
        <v>8</v>
      </c>
      <c r="FH29" s="150"/>
      <c r="FI29" s="150">
        <v>1</v>
      </c>
      <c r="FJ29" s="150">
        <v>1</v>
      </c>
      <c r="FK29" s="150">
        <v>1</v>
      </c>
      <c r="FL29" s="150">
        <v>1</v>
      </c>
      <c r="FM29" s="150">
        <v>1</v>
      </c>
      <c r="FN29" s="150">
        <v>1</v>
      </c>
      <c r="FO29" s="150">
        <v>1</v>
      </c>
      <c r="FP29" s="150">
        <v>1</v>
      </c>
    </row>
    <row r="30" s="1" customFormat="1" ht="40" customHeight="1" spans="1:172">
      <c r="A30" s="9"/>
      <c r="B30" s="21"/>
      <c r="C30" s="31"/>
      <c r="D30" s="126" t="s">
        <v>275</v>
      </c>
      <c r="E30" s="127"/>
      <c r="F30" s="125" t="s">
        <v>262</v>
      </c>
      <c r="G30" s="26" t="s">
        <v>276</v>
      </c>
      <c r="H30" s="26"/>
      <c r="I30" s="27">
        <v>16</v>
      </c>
      <c r="J30" s="143">
        <f t="shared" si="21"/>
        <v>16</v>
      </c>
      <c r="K30" s="149">
        <v>1</v>
      </c>
      <c r="L30" s="150">
        <v>1</v>
      </c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49">
        <v>1</v>
      </c>
      <c r="AC30" s="150">
        <v>1</v>
      </c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49"/>
      <c r="AO30" s="149">
        <v>1</v>
      </c>
      <c r="AP30" s="150">
        <v>1</v>
      </c>
      <c r="AQ30" s="150"/>
      <c r="AR30" s="150"/>
      <c r="AS30" s="150"/>
      <c r="AT30" s="150"/>
      <c r="AU30" s="150"/>
      <c r="AV30" s="150"/>
      <c r="AW30" s="150"/>
      <c r="AX30" s="150"/>
      <c r="AY30" s="149"/>
      <c r="AZ30" s="149">
        <v>1</v>
      </c>
      <c r="BA30" s="150">
        <v>1</v>
      </c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49">
        <v>1</v>
      </c>
      <c r="BM30" s="150">
        <v>1</v>
      </c>
      <c r="BN30" s="150"/>
      <c r="BO30" s="150"/>
      <c r="BP30" s="150"/>
      <c r="BQ30" s="150"/>
      <c r="BR30" s="150"/>
      <c r="BS30" s="150"/>
      <c r="BT30" s="150"/>
      <c r="BU30" s="150"/>
      <c r="BV30" s="150"/>
      <c r="BW30" s="149">
        <v>1</v>
      </c>
      <c r="BX30" s="150">
        <v>1</v>
      </c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49">
        <v>1</v>
      </c>
      <c r="CM30" s="150">
        <v>1</v>
      </c>
      <c r="CN30" s="150"/>
      <c r="CO30" s="150"/>
      <c r="CP30" s="150"/>
      <c r="CQ30" s="150"/>
      <c r="CR30" s="150"/>
      <c r="CS30" s="150"/>
      <c r="CT30" s="150"/>
      <c r="CU30" s="150"/>
      <c r="CV30" s="149">
        <v>1</v>
      </c>
      <c r="CW30" s="150">
        <v>1</v>
      </c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49">
        <v>1</v>
      </c>
      <c r="DI30" s="150">
        <v>1</v>
      </c>
      <c r="DJ30" s="150"/>
      <c r="DK30" s="150"/>
      <c r="DL30" s="150"/>
      <c r="DM30" s="149">
        <v>1</v>
      </c>
      <c r="DN30" s="150">
        <v>1</v>
      </c>
      <c r="DO30" s="150"/>
      <c r="DP30" s="150"/>
      <c r="DQ30" s="150"/>
      <c r="DR30" s="150"/>
      <c r="DS30" s="150"/>
      <c r="DT30" s="150"/>
      <c r="DU30" s="150"/>
      <c r="DV30" s="150"/>
      <c r="DW30" s="150"/>
      <c r="DX30" s="150"/>
      <c r="DY30" s="150"/>
      <c r="DZ30" s="150"/>
      <c r="EA30" s="149">
        <v>1</v>
      </c>
      <c r="EB30" s="150">
        <v>1</v>
      </c>
      <c r="EC30" s="150"/>
      <c r="ED30" s="150"/>
      <c r="EE30" s="150"/>
      <c r="EF30" s="150"/>
      <c r="EG30" s="149"/>
      <c r="EH30" s="149">
        <v>1</v>
      </c>
      <c r="EI30" s="150">
        <v>1</v>
      </c>
      <c r="EJ30" s="150"/>
      <c r="EK30" s="150"/>
      <c r="EL30" s="150"/>
      <c r="EM30" s="150"/>
      <c r="EN30" s="150"/>
      <c r="EO30" s="149">
        <v>1</v>
      </c>
      <c r="EP30" s="150">
        <v>1</v>
      </c>
      <c r="EQ30" s="150"/>
      <c r="ER30" s="150"/>
      <c r="ES30" s="150"/>
      <c r="ET30" s="150"/>
      <c r="EU30" s="150"/>
      <c r="EV30" s="149">
        <v>1</v>
      </c>
      <c r="EW30" s="150">
        <v>1</v>
      </c>
      <c r="EX30" s="150"/>
      <c r="EY30" s="150"/>
      <c r="EZ30" s="150"/>
      <c r="FA30" s="150"/>
      <c r="FB30" s="149">
        <v>1</v>
      </c>
      <c r="FC30" s="150">
        <v>1</v>
      </c>
      <c r="FD30" s="150"/>
      <c r="FE30" s="150"/>
      <c r="FF30" s="150"/>
      <c r="FG30" s="149">
        <v>1</v>
      </c>
      <c r="FH30" s="150">
        <v>1</v>
      </c>
      <c r="FI30" s="150"/>
      <c r="FJ30" s="150"/>
      <c r="FK30" s="150"/>
      <c r="FL30" s="150"/>
      <c r="FM30" s="150"/>
      <c r="FN30" s="150"/>
      <c r="FO30" s="150"/>
      <c r="FP30" s="150"/>
    </row>
    <row r="31" s="1" customFormat="1" ht="40" customHeight="1" spans="1:172">
      <c r="A31" s="9"/>
      <c r="B31" s="21"/>
      <c r="C31" s="16" t="s">
        <v>277</v>
      </c>
      <c r="D31" s="17" t="s">
        <v>278</v>
      </c>
      <c r="E31" s="18"/>
      <c r="F31" s="128"/>
      <c r="G31" s="19" t="s">
        <v>279</v>
      </c>
      <c r="H31" s="30">
        <v>1</v>
      </c>
      <c r="I31" s="30">
        <v>1</v>
      </c>
      <c r="J31" s="143">
        <f t="shared" ref="J31:J35" si="22">AVERAGE(K31,AB31,AN31,AO31,AY31,AZ31,BL31,BW31,CL31,CV31,DH31,DM31,DR31,EA31,EH31,EO31,EV31,FB31,FG31)</f>
        <v>1</v>
      </c>
      <c r="K31" s="146">
        <f t="shared" ref="K31:K35" si="23">AVERAGE(M31:AA31)</f>
        <v>1</v>
      </c>
      <c r="L31" s="30">
        <v>1</v>
      </c>
      <c r="M31" s="30">
        <v>1</v>
      </c>
      <c r="N31" s="30">
        <v>1</v>
      </c>
      <c r="O31" s="30">
        <v>1</v>
      </c>
      <c r="P31" s="30">
        <v>1</v>
      </c>
      <c r="Q31" s="30">
        <v>1</v>
      </c>
      <c r="R31" s="30">
        <v>1</v>
      </c>
      <c r="S31" s="30">
        <v>1</v>
      </c>
      <c r="T31" s="30">
        <v>1</v>
      </c>
      <c r="U31" s="30">
        <v>1</v>
      </c>
      <c r="V31" s="30">
        <v>1</v>
      </c>
      <c r="W31" s="30">
        <v>1</v>
      </c>
      <c r="X31" s="30">
        <v>1</v>
      </c>
      <c r="Y31" s="30">
        <v>1</v>
      </c>
      <c r="Z31" s="30">
        <v>1</v>
      </c>
      <c r="AA31" s="30">
        <v>1</v>
      </c>
      <c r="AB31" s="30">
        <v>1</v>
      </c>
      <c r="AC31" s="30">
        <v>1</v>
      </c>
      <c r="AD31" s="30">
        <v>1</v>
      </c>
      <c r="AE31" s="30">
        <v>1</v>
      </c>
      <c r="AF31" s="30">
        <v>1</v>
      </c>
      <c r="AG31" s="30">
        <v>1</v>
      </c>
      <c r="AH31" s="30">
        <v>1</v>
      </c>
      <c r="AI31" s="30">
        <v>1</v>
      </c>
      <c r="AJ31" s="30">
        <v>1</v>
      </c>
      <c r="AK31" s="30">
        <v>1</v>
      </c>
      <c r="AL31" s="30">
        <v>1</v>
      </c>
      <c r="AM31" s="30">
        <v>1</v>
      </c>
      <c r="AN31" s="30">
        <v>1</v>
      </c>
      <c r="AO31" s="30">
        <v>1</v>
      </c>
      <c r="AP31" s="30">
        <v>1</v>
      </c>
      <c r="AQ31" s="30">
        <v>1</v>
      </c>
      <c r="AR31" s="30">
        <v>1</v>
      </c>
      <c r="AS31" s="30">
        <v>1</v>
      </c>
      <c r="AT31" s="30">
        <v>1</v>
      </c>
      <c r="AU31" s="30">
        <v>1</v>
      </c>
      <c r="AV31" s="30">
        <v>1</v>
      </c>
      <c r="AW31" s="30">
        <v>1</v>
      </c>
      <c r="AX31" s="30">
        <v>1</v>
      </c>
      <c r="AY31" s="30">
        <v>1</v>
      </c>
      <c r="AZ31" s="30">
        <v>1</v>
      </c>
      <c r="BA31" s="30">
        <v>1</v>
      </c>
      <c r="BB31" s="30">
        <v>1</v>
      </c>
      <c r="BC31" s="30">
        <v>1</v>
      </c>
      <c r="BD31" s="30">
        <v>1</v>
      </c>
      <c r="BE31" s="30">
        <v>1</v>
      </c>
      <c r="BF31" s="30">
        <v>1</v>
      </c>
      <c r="BG31" s="30">
        <v>1</v>
      </c>
      <c r="BH31" s="30">
        <v>1</v>
      </c>
      <c r="BI31" s="30">
        <v>1</v>
      </c>
      <c r="BJ31" s="30">
        <v>1</v>
      </c>
      <c r="BK31" s="30">
        <v>1</v>
      </c>
      <c r="BL31" s="30">
        <v>1</v>
      </c>
      <c r="BM31" s="30">
        <v>1</v>
      </c>
      <c r="BN31" s="30">
        <v>1</v>
      </c>
      <c r="BO31" s="30">
        <v>1</v>
      </c>
      <c r="BP31" s="30">
        <v>1</v>
      </c>
      <c r="BQ31" s="30">
        <v>1</v>
      </c>
      <c r="BR31" s="30">
        <v>1</v>
      </c>
      <c r="BS31" s="30">
        <v>1</v>
      </c>
      <c r="BT31" s="30">
        <v>1</v>
      </c>
      <c r="BU31" s="30">
        <v>1</v>
      </c>
      <c r="BV31" s="30">
        <v>1</v>
      </c>
      <c r="BW31" s="30">
        <v>1</v>
      </c>
      <c r="BX31" s="30">
        <v>1</v>
      </c>
      <c r="BY31" s="30">
        <v>1</v>
      </c>
      <c r="BZ31" s="30">
        <v>1</v>
      </c>
      <c r="CA31" s="30">
        <v>1</v>
      </c>
      <c r="CB31" s="30">
        <v>1</v>
      </c>
      <c r="CC31" s="30">
        <v>1</v>
      </c>
      <c r="CD31" s="30">
        <v>1</v>
      </c>
      <c r="CE31" s="30">
        <v>1</v>
      </c>
      <c r="CF31" s="30">
        <v>1</v>
      </c>
      <c r="CG31" s="30">
        <v>1</v>
      </c>
      <c r="CH31" s="30">
        <v>1</v>
      </c>
      <c r="CI31" s="30">
        <v>1</v>
      </c>
      <c r="CJ31" s="30">
        <v>1</v>
      </c>
      <c r="CK31" s="30">
        <v>1</v>
      </c>
      <c r="CL31" s="30">
        <v>1</v>
      </c>
      <c r="CM31" s="30">
        <v>1</v>
      </c>
      <c r="CN31" s="30">
        <v>1</v>
      </c>
      <c r="CO31" s="30">
        <v>1</v>
      </c>
      <c r="CP31" s="30">
        <v>1</v>
      </c>
      <c r="CQ31" s="30">
        <v>1</v>
      </c>
      <c r="CR31" s="30">
        <v>1</v>
      </c>
      <c r="CS31" s="30">
        <v>1</v>
      </c>
      <c r="CT31" s="30">
        <v>1</v>
      </c>
      <c r="CU31" s="30">
        <v>1</v>
      </c>
      <c r="CV31" s="30">
        <v>1</v>
      </c>
      <c r="CW31" s="30">
        <v>1</v>
      </c>
      <c r="CX31" s="30">
        <v>1</v>
      </c>
      <c r="CY31" s="30">
        <v>1</v>
      </c>
      <c r="CZ31" s="30">
        <v>1</v>
      </c>
      <c r="DA31" s="30">
        <v>1</v>
      </c>
      <c r="DB31" s="30">
        <v>1</v>
      </c>
      <c r="DC31" s="30">
        <v>1</v>
      </c>
      <c r="DD31" s="30">
        <v>1</v>
      </c>
      <c r="DE31" s="30">
        <v>1</v>
      </c>
      <c r="DF31" s="30">
        <v>1</v>
      </c>
      <c r="DG31" s="30">
        <v>1</v>
      </c>
      <c r="DH31" s="30">
        <v>1</v>
      </c>
      <c r="DI31" s="30">
        <v>1</v>
      </c>
      <c r="DJ31" s="30">
        <v>1</v>
      </c>
      <c r="DK31" s="30">
        <v>1</v>
      </c>
      <c r="DL31" s="30">
        <v>1</v>
      </c>
      <c r="DM31" s="30">
        <v>1</v>
      </c>
      <c r="DN31" s="30">
        <v>1</v>
      </c>
      <c r="DO31" s="30">
        <v>1</v>
      </c>
      <c r="DP31" s="30">
        <v>1</v>
      </c>
      <c r="DQ31" s="30">
        <v>1</v>
      </c>
      <c r="DR31" s="30">
        <v>1</v>
      </c>
      <c r="DS31" s="30">
        <v>1</v>
      </c>
      <c r="DT31" s="30">
        <v>1</v>
      </c>
      <c r="DU31" s="30">
        <v>1</v>
      </c>
      <c r="DV31" s="30">
        <v>1</v>
      </c>
      <c r="DW31" s="30">
        <v>1</v>
      </c>
      <c r="DX31" s="30">
        <v>1</v>
      </c>
      <c r="DY31" s="30">
        <v>1</v>
      </c>
      <c r="DZ31" s="30">
        <v>1</v>
      </c>
      <c r="EA31" s="30">
        <v>1</v>
      </c>
      <c r="EB31" s="30">
        <v>1</v>
      </c>
      <c r="EC31" s="30">
        <v>1</v>
      </c>
      <c r="ED31" s="30">
        <v>1</v>
      </c>
      <c r="EE31" s="30">
        <v>1</v>
      </c>
      <c r="EF31" s="30">
        <v>1</v>
      </c>
      <c r="EG31" s="30">
        <v>1</v>
      </c>
      <c r="EH31" s="30">
        <v>1</v>
      </c>
      <c r="EI31" s="30">
        <v>1</v>
      </c>
      <c r="EJ31" s="30">
        <v>1</v>
      </c>
      <c r="EK31" s="30">
        <v>1</v>
      </c>
      <c r="EL31" s="30">
        <v>1</v>
      </c>
      <c r="EM31" s="30">
        <v>1</v>
      </c>
      <c r="EN31" s="30">
        <v>1</v>
      </c>
      <c r="EO31" s="30">
        <v>1</v>
      </c>
      <c r="EP31" s="30">
        <v>1</v>
      </c>
      <c r="EQ31" s="30">
        <v>1</v>
      </c>
      <c r="ER31" s="30">
        <v>1</v>
      </c>
      <c r="ES31" s="30">
        <v>1</v>
      </c>
      <c r="ET31" s="30">
        <v>1</v>
      </c>
      <c r="EU31" s="30">
        <v>1</v>
      </c>
      <c r="EV31" s="30">
        <v>1</v>
      </c>
      <c r="EW31" s="30">
        <v>1</v>
      </c>
      <c r="EX31" s="30">
        <v>1</v>
      </c>
      <c r="EY31" s="30">
        <v>1</v>
      </c>
      <c r="EZ31" s="30">
        <v>1</v>
      </c>
      <c r="FA31" s="30">
        <v>1</v>
      </c>
      <c r="FB31" s="30">
        <v>1</v>
      </c>
      <c r="FC31" s="30">
        <v>1</v>
      </c>
      <c r="FD31" s="30">
        <v>1</v>
      </c>
      <c r="FE31" s="30">
        <v>1</v>
      </c>
      <c r="FF31" s="30">
        <v>1</v>
      </c>
      <c r="FG31" s="30">
        <v>1</v>
      </c>
      <c r="FH31" s="30">
        <v>1</v>
      </c>
      <c r="FI31" s="30">
        <v>1</v>
      </c>
      <c r="FJ31" s="30">
        <v>1</v>
      </c>
      <c r="FK31" s="30">
        <v>1</v>
      </c>
      <c r="FL31" s="30">
        <v>1</v>
      </c>
      <c r="FM31" s="30">
        <v>1</v>
      </c>
      <c r="FN31" s="30">
        <v>1</v>
      </c>
      <c r="FO31" s="30">
        <v>1</v>
      </c>
      <c r="FP31" s="30">
        <v>1</v>
      </c>
    </row>
    <row r="32" s="1" customFormat="1" ht="40" customHeight="1" spans="1:172">
      <c r="A32" s="9"/>
      <c r="B32" s="21"/>
      <c r="C32" s="21"/>
      <c r="D32" s="22" t="s">
        <v>280</v>
      </c>
      <c r="E32" s="23"/>
      <c r="F32" s="129"/>
      <c r="G32" s="19" t="s">
        <v>279</v>
      </c>
      <c r="H32" s="30">
        <v>1</v>
      </c>
      <c r="I32" s="30">
        <v>1</v>
      </c>
      <c r="J32" s="143">
        <f t="shared" si="22"/>
        <v>1</v>
      </c>
      <c r="K32" s="146">
        <f t="shared" si="23"/>
        <v>1</v>
      </c>
      <c r="L32" s="30">
        <v>1</v>
      </c>
      <c r="M32" s="30">
        <v>1</v>
      </c>
      <c r="N32" s="30">
        <v>1</v>
      </c>
      <c r="O32" s="30">
        <v>1</v>
      </c>
      <c r="P32" s="30">
        <v>1</v>
      </c>
      <c r="Q32" s="30">
        <v>1</v>
      </c>
      <c r="R32" s="30">
        <v>1</v>
      </c>
      <c r="S32" s="30">
        <v>1</v>
      </c>
      <c r="T32" s="30">
        <v>1</v>
      </c>
      <c r="U32" s="30">
        <v>1</v>
      </c>
      <c r="V32" s="30">
        <v>1</v>
      </c>
      <c r="W32" s="30">
        <v>1</v>
      </c>
      <c r="X32" s="30">
        <v>1</v>
      </c>
      <c r="Y32" s="30">
        <v>1</v>
      </c>
      <c r="Z32" s="30">
        <v>1</v>
      </c>
      <c r="AA32" s="30">
        <v>1</v>
      </c>
      <c r="AB32" s="30">
        <v>1</v>
      </c>
      <c r="AC32" s="30">
        <v>1</v>
      </c>
      <c r="AD32" s="30">
        <v>1</v>
      </c>
      <c r="AE32" s="30">
        <v>1</v>
      </c>
      <c r="AF32" s="30">
        <v>1</v>
      </c>
      <c r="AG32" s="30">
        <v>1</v>
      </c>
      <c r="AH32" s="30">
        <v>1</v>
      </c>
      <c r="AI32" s="30">
        <v>1</v>
      </c>
      <c r="AJ32" s="30">
        <v>1</v>
      </c>
      <c r="AK32" s="30">
        <v>1</v>
      </c>
      <c r="AL32" s="30">
        <v>1</v>
      </c>
      <c r="AM32" s="30">
        <v>1</v>
      </c>
      <c r="AN32" s="30">
        <v>1</v>
      </c>
      <c r="AO32" s="30">
        <v>1</v>
      </c>
      <c r="AP32" s="30">
        <v>1</v>
      </c>
      <c r="AQ32" s="30">
        <v>1</v>
      </c>
      <c r="AR32" s="30">
        <v>1</v>
      </c>
      <c r="AS32" s="30">
        <v>1</v>
      </c>
      <c r="AT32" s="30">
        <v>1</v>
      </c>
      <c r="AU32" s="30">
        <v>1</v>
      </c>
      <c r="AV32" s="30">
        <v>1</v>
      </c>
      <c r="AW32" s="30">
        <v>1</v>
      </c>
      <c r="AX32" s="30">
        <v>1</v>
      </c>
      <c r="AY32" s="30">
        <v>1</v>
      </c>
      <c r="AZ32" s="30">
        <v>1</v>
      </c>
      <c r="BA32" s="30">
        <v>1</v>
      </c>
      <c r="BB32" s="30">
        <v>1</v>
      </c>
      <c r="BC32" s="30">
        <v>1</v>
      </c>
      <c r="BD32" s="30">
        <v>1</v>
      </c>
      <c r="BE32" s="30">
        <v>1</v>
      </c>
      <c r="BF32" s="30">
        <v>1</v>
      </c>
      <c r="BG32" s="30">
        <v>1</v>
      </c>
      <c r="BH32" s="30">
        <v>1</v>
      </c>
      <c r="BI32" s="30">
        <v>1</v>
      </c>
      <c r="BJ32" s="30">
        <v>1</v>
      </c>
      <c r="BK32" s="30">
        <v>1</v>
      </c>
      <c r="BL32" s="30">
        <v>1</v>
      </c>
      <c r="BM32" s="30">
        <v>1</v>
      </c>
      <c r="BN32" s="30">
        <v>1</v>
      </c>
      <c r="BO32" s="30">
        <v>1</v>
      </c>
      <c r="BP32" s="30">
        <v>1</v>
      </c>
      <c r="BQ32" s="30">
        <v>1</v>
      </c>
      <c r="BR32" s="30">
        <v>1</v>
      </c>
      <c r="BS32" s="30">
        <v>1</v>
      </c>
      <c r="BT32" s="30">
        <v>1</v>
      </c>
      <c r="BU32" s="30">
        <v>1</v>
      </c>
      <c r="BV32" s="30">
        <v>1</v>
      </c>
      <c r="BW32" s="30">
        <v>1</v>
      </c>
      <c r="BX32" s="30">
        <v>1</v>
      </c>
      <c r="BY32" s="30">
        <v>1</v>
      </c>
      <c r="BZ32" s="30">
        <v>1</v>
      </c>
      <c r="CA32" s="30">
        <v>1</v>
      </c>
      <c r="CB32" s="30">
        <v>1</v>
      </c>
      <c r="CC32" s="30">
        <v>1</v>
      </c>
      <c r="CD32" s="30">
        <v>1</v>
      </c>
      <c r="CE32" s="30">
        <v>1</v>
      </c>
      <c r="CF32" s="30">
        <v>1</v>
      </c>
      <c r="CG32" s="30">
        <v>1</v>
      </c>
      <c r="CH32" s="30">
        <v>1</v>
      </c>
      <c r="CI32" s="30">
        <v>1</v>
      </c>
      <c r="CJ32" s="30">
        <v>1</v>
      </c>
      <c r="CK32" s="30">
        <v>1</v>
      </c>
      <c r="CL32" s="30">
        <v>1</v>
      </c>
      <c r="CM32" s="30">
        <v>1</v>
      </c>
      <c r="CN32" s="30">
        <v>1</v>
      </c>
      <c r="CO32" s="30">
        <v>1</v>
      </c>
      <c r="CP32" s="30">
        <v>1</v>
      </c>
      <c r="CQ32" s="30">
        <v>1</v>
      </c>
      <c r="CR32" s="30">
        <v>1</v>
      </c>
      <c r="CS32" s="30">
        <v>1</v>
      </c>
      <c r="CT32" s="30">
        <v>1</v>
      </c>
      <c r="CU32" s="30">
        <v>1</v>
      </c>
      <c r="CV32" s="30">
        <v>1</v>
      </c>
      <c r="CW32" s="30">
        <v>1</v>
      </c>
      <c r="CX32" s="30">
        <v>1</v>
      </c>
      <c r="CY32" s="30">
        <v>1</v>
      </c>
      <c r="CZ32" s="30">
        <v>1</v>
      </c>
      <c r="DA32" s="30">
        <v>1</v>
      </c>
      <c r="DB32" s="30">
        <v>1</v>
      </c>
      <c r="DC32" s="30">
        <v>1</v>
      </c>
      <c r="DD32" s="30">
        <v>1</v>
      </c>
      <c r="DE32" s="30">
        <v>1</v>
      </c>
      <c r="DF32" s="30">
        <v>1</v>
      </c>
      <c r="DG32" s="30">
        <v>1</v>
      </c>
      <c r="DH32" s="30">
        <v>1</v>
      </c>
      <c r="DI32" s="30">
        <v>1</v>
      </c>
      <c r="DJ32" s="30">
        <v>1</v>
      </c>
      <c r="DK32" s="30">
        <v>1</v>
      </c>
      <c r="DL32" s="30">
        <v>1</v>
      </c>
      <c r="DM32" s="30">
        <v>1</v>
      </c>
      <c r="DN32" s="30">
        <v>1</v>
      </c>
      <c r="DO32" s="30">
        <v>1</v>
      </c>
      <c r="DP32" s="30">
        <v>1</v>
      </c>
      <c r="DQ32" s="30">
        <v>1</v>
      </c>
      <c r="DR32" s="30">
        <v>1</v>
      </c>
      <c r="DS32" s="30">
        <v>1</v>
      </c>
      <c r="DT32" s="30">
        <v>1</v>
      </c>
      <c r="DU32" s="30">
        <v>1</v>
      </c>
      <c r="DV32" s="30">
        <v>1</v>
      </c>
      <c r="DW32" s="30">
        <v>1</v>
      </c>
      <c r="DX32" s="30">
        <v>1</v>
      </c>
      <c r="DY32" s="30">
        <v>1</v>
      </c>
      <c r="DZ32" s="30">
        <v>1</v>
      </c>
      <c r="EA32" s="30">
        <v>1</v>
      </c>
      <c r="EB32" s="30">
        <v>1</v>
      </c>
      <c r="EC32" s="30">
        <v>1</v>
      </c>
      <c r="ED32" s="30">
        <v>1</v>
      </c>
      <c r="EE32" s="30">
        <v>1</v>
      </c>
      <c r="EF32" s="30">
        <v>1</v>
      </c>
      <c r="EG32" s="30">
        <v>1</v>
      </c>
      <c r="EH32" s="30">
        <v>1</v>
      </c>
      <c r="EI32" s="30">
        <v>1</v>
      </c>
      <c r="EJ32" s="30">
        <v>1</v>
      </c>
      <c r="EK32" s="30">
        <v>1</v>
      </c>
      <c r="EL32" s="30">
        <v>1</v>
      </c>
      <c r="EM32" s="30">
        <v>1</v>
      </c>
      <c r="EN32" s="30">
        <v>1</v>
      </c>
      <c r="EO32" s="30">
        <v>1</v>
      </c>
      <c r="EP32" s="30">
        <v>1</v>
      </c>
      <c r="EQ32" s="30">
        <v>1</v>
      </c>
      <c r="ER32" s="30">
        <v>1</v>
      </c>
      <c r="ES32" s="30">
        <v>1</v>
      </c>
      <c r="ET32" s="30">
        <v>1</v>
      </c>
      <c r="EU32" s="30">
        <v>1</v>
      </c>
      <c r="EV32" s="30">
        <v>1</v>
      </c>
      <c r="EW32" s="30">
        <v>1</v>
      </c>
      <c r="EX32" s="30">
        <v>1</v>
      </c>
      <c r="EY32" s="30">
        <v>1</v>
      </c>
      <c r="EZ32" s="30">
        <v>1</v>
      </c>
      <c r="FA32" s="30">
        <v>1</v>
      </c>
      <c r="FB32" s="30">
        <v>1</v>
      </c>
      <c r="FC32" s="30">
        <v>1</v>
      </c>
      <c r="FD32" s="30">
        <v>1</v>
      </c>
      <c r="FE32" s="30">
        <v>1</v>
      </c>
      <c r="FF32" s="30">
        <v>1</v>
      </c>
      <c r="FG32" s="30">
        <v>1</v>
      </c>
      <c r="FH32" s="30">
        <v>1</v>
      </c>
      <c r="FI32" s="30">
        <v>1</v>
      </c>
      <c r="FJ32" s="30">
        <v>1</v>
      </c>
      <c r="FK32" s="30">
        <v>1</v>
      </c>
      <c r="FL32" s="30">
        <v>1</v>
      </c>
      <c r="FM32" s="30">
        <v>1</v>
      </c>
      <c r="FN32" s="30">
        <v>1</v>
      </c>
      <c r="FO32" s="30">
        <v>1</v>
      </c>
      <c r="FP32" s="30">
        <v>1</v>
      </c>
    </row>
    <row r="33" s="1" customFormat="1" ht="40" customHeight="1" spans="1:172">
      <c r="A33" s="9"/>
      <c r="B33" s="21"/>
      <c r="C33" s="31"/>
      <c r="D33" s="22" t="s">
        <v>281</v>
      </c>
      <c r="E33" s="23"/>
      <c r="F33" s="129"/>
      <c r="G33" s="19" t="s">
        <v>282</v>
      </c>
      <c r="H33" s="19" t="s">
        <v>283</v>
      </c>
      <c r="I33" s="19" t="s">
        <v>283</v>
      </c>
      <c r="J33" s="143" t="e">
        <f>K33+AB33+AN33+AO33+AY33+AZ33+BL33+BW33+CL33+CV33+DH33+DM33+EA33+EH33+EO33+EV33+FB33+FG33</f>
        <v>#VALUE!</v>
      </c>
      <c r="K33" s="146">
        <f>SUM(M33:AA33)</f>
        <v>0</v>
      </c>
      <c r="L33" s="19" t="s">
        <v>283</v>
      </c>
      <c r="M33" s="19" t="s">
        <v>283</v>
      </c>
      <c r="N33" s="19" t="s">
        <v>283</v>
      </c>
      <c r="O33" s="19" t="s">
        <v>283</v>
      </c>
      <c r="P33" s="19" t="s">
        <v>283</v>
      </c>
      <c r="Q33" s="19" t="s">
        <v>283</v>
      </c>
      <c r="R33" s="19" t="s">
        <v>283</v>
      </c>
      <c r="S33" s="19" t="s">
        <v>283</v>
      </c>
      <c r="T33" s="19" t="s">
        <v>283</v>
      </c>
      <c r="U33" s="19" t="s">
        <v>283</v>
      </c>
      <c r="V33" s="19" t="s">
        <v>283</v>
      </c>
      <c r="W33" s="19" t="s">
        <v>283</v>
      </c>
      <c r="X33" s="19" t="s">
        <v>283</v>
      </c>
      <c r="Y33" s="19" t="s">
        <v>283</v>
      </c>
      <c r="Z33" s="19" t="s">
        <v>283</v>
      </c>
      <c r="AA33" s="19" t="s">
        <v>283</v>
      </c>
      <c r="AB33" s="19" t="s">
        <v>283</v>
      </c>
      <c r="AC33" s="19" t="s">
        <v>283</v>
      </c>
      <c r="AD33" s="19" t="s">
        <v>283</v>
      </c>
      <c r="AE33" s="19" t="s">
        <v>283</v>
      </c>
      <c r="AF33" s="19" t="s">
        <v>283</v>
      </c>
      <c r="AG33" s="19" t="s">
        <v>283</v>
      </c>
      <c r="AH33" s="19" t="s">
        <v>283</v>
      </c>
      <c r="AI33" s="19" t="s">
        <v>283</v>
      </c>
      <c r="AJ33" s="19" t="s">
        <v>283</v>
      </c>
      <c r="AK33" s="19" t="s">
        <v>283</v>
      </c>
      <c r="AL33" s="19" t="s">
        <v>283</v>
      </c>
      <c r="AM33" s="19" t="s">
        <v>283</v>
      </c>
      <c r="AN33" s="19" t="s">
        <v>283</v>
      </c>
      <c r="AO33" s="19" t="s">
        <v>283</v>
      </c>
      <c r="AP33" s="19" t="s">
        <v>283</v>
      </c>
      <c r="AQ33" s="19" t="s">
        <v>283</v>
      </c>
      <c r="AR33" s="19" t="s">
        <v>283</v>
      </c>
      <c r="AS33" s="19" t="s">
        <v>283</v>
      </c>
      <c r="AT33" s="19" t="s">
        <v>283</v>
      </c>
      <c r="AU33" s="19" t="s">
        <v>283</v>
      </c>
      <c r="AV33" s="19" t="s">
        <v>283</v>
      </c>
      <c r="AW33" s="19" t="s">
        <v>283</v>
      </c>
      <c r="AX33" s="19" t="s">
        <v>283</v>
      </c>
      <c r="AY33" s="19" t="s">
        <v>283</v>
      </c>
      <c r="AZ33" s="19" t="s">
        <v>283</v>
      </c>
      <c r="BA33" s="19" t="s">
        <v>283</v>
      </c>
      <c r="BB33" s="19" t="s">
        <v>283</v>
      </c>
      <c r="BC33" s="19" t="s">
        <v>283</v>
      </c>
      <c r="BD33" s="19" t="s">
        <v>283</v>
      </c>
      <c r="BE33" s="19" t="s">
        <v>283</v>
      </c>
      <c r="BF33" s="19" t="s">
        <v>283</v>
      </c>
      <c r="BG33" s="19" t="s">
        <v>283</v>
      </c>
      <c r="BH33" s="19" t="s">
        <v>283</v>
      </c>
      <c r="BI33" s="19" t="s">
        <v>283</v>
      </c>
      <c r="BJ33" s="19" t="s">
        <v>283</v>
      </c>
      <c r="BK33" s="19" t="s">
        <v>283</v>
      </c>
      <c r="BL33" s="19" t="s">
        <v>283</v>
      </c>
      <c r="BM33" s="19" t="s">
        <v>283</v>
      </c>
      <c r="BN33" s="19" t="s">
        <v>283</v>
      </c>
      <c r="BO33" s="19" t="s">
        <v>283</v>
      </c>
      <c r="BP33" s="19" t="s">
        <v>283</v>
      </c>
      <c r="BQ33" s="19" t="s">
        <v>283</v>
      </c>
      <c r="BR33" s="19" t="s">
        <v>283</v>
      </c>
      <c r="BS33" s="19" t="s">
        <v>283</v>
      </c>
      <c r="BT33" s="19" t="s">
        <v>283</v>
      </c>
      <c r="BU33" s="19" t="s">
        <v>283</v>
      </c>
      <c r="BV33" s="19" t="s">
        <v>283</v>
      </c>
      <c r="BW33" s="19" t="s">
        <v>283</v>
      </c>
      <c r="BX33" s="19" t="s">
        <v>283</v>
      </c>
      <c r="BY33" s="19" t="s">
        <v>283</v>
      </c>
      <c r="BZ33" s="19" t="s">
        <v>283</v>
      </c>
      <c r="CA33" s="19" t="s">
        <v>283</v>
      </c>
      <c r="CB33" s="19" t="s">
        <v>283</v>
      </c>
      <c r="CC33" s="19" t="s">
        <v>283</v>
      </c>
      <c r="CD33" s="19" t="s">
        <v>283</v>
      </c>
      <c r="CE33" s="19" t="s">
        <v>283</v>
      </c>
      <c r="CF33" s="19" t="s">
        <v>283</v>
      </c>
      <c r="CG33" s="19" t="s">
        <v>283</v>
      </c>
      <c r="CH33" s="19" t="s">
        <v>283</v>
      </c>
      <c r="CI33" s="19" t="s">
        <v>283</v>
      </c>
      <c r="CJ33" s="19" t="s">
        <v>283</v>
      </c>
      <c r="CK33" s="19" t="s">
        <v>283</v>
      </c>
      <c r="CL33" s="19" t="s">
        <v>283</v>
      </c>
      <c r="CM33" s="19" t="s">
        <v>283</v>
      </c>
      <c r="CN33" s="19" t="s">
        <v>283</v>
      </c>
      <c r="CO33" s="19" t="s">
        <v>283</v>
      </c>
      <c r="CP33" s="19" t="s">
        <v>283</v>
      </c>
      <c r="CQ33" s="19" t="s">
        <v>283</v>
      </c>
      <c r="CR33" s="19" t="s">
        <v>283</v>
      </c>
      <c r="CS33" s="19" t="s">
        <v>283</v>
      </c>
      <c r="CT33" s="19" t="s">
        <v>283</v>
      </c>
      <c r="CU33" s="19" t="s">
        <v>283</v>
      </c>
      <c r="CV33" s="19" t="s">
        <v>283</v>
      </c>
      <c r="CW33" s="19" t="s">
        <v>283</v>
      </c>
      <c r="CX33" s="19" t="s">
        <v>283</v>
      </c>
      <c r="CY33" s="19" t="s">
        <v>283</v>
      </c>
      <c r="CZ33" s="19" t="s">
        <v>283</v>
      </c>
      <c r="DA33" s="19" t="s">
        <v>283</v>
      </c>
      <c r="DB33" s="19" t="s">
        <v>283</v>
      </c>
      <c r="DC33" s="19" t="s">
        <v>283</v>
      </c>
      <c r="DD33" s="19" t="s">
        <v>283</v>
      </c>
      <c r="DE33" s="19" t="s">
        <v>283</v>
      </c>
      <c r="DF33" s="19" t="s">
        <v>283</v>
      </c>
      <c r="DG33" s="19" t="s">
        <v>283</v>
      </c>
      <c r="DH33" s="19" t="s">
        <v>283</v>
      </c>
      <c r="DI33" s="19" t="s">
        <v>283</v>
      </c>
      <c r="DJ33" s="19" t="s">
        <v>283</v>
      </c>
      <c r="DK33" s="19" t="s">
        <v>283</v>
      </c>
      <c r="DL33" s="19" t="s">
        <v>283</v>
      </c>
      <c r="DM33" s="19" t="s">
        <v>283</v>
      </c>
      <c r="DN33" s="19" t="s">
        <v>283</v>
      </c>
      <c r="DO33" s="19" t="s">
        <v>283</v>
      </c>
      <c r="DP33" s="19" t="s">
        <v>283</v>
      </c>
      <c r="DQ33" s="19" t="s">
        <v>283</v>
      </c>
      <c r="DR33" s="19" t="s">
        <v>283</v>
      </c>
      <c r="DS33" s="19" t="s">
        <v>283</v>
      </c>
      <c r="DT33" s="19" t="s">
        <v>283</v>
      </c>
      <c r="DU33" s="19" t="s">
        <v>283</v>
      </c>
      <c r="DV33" s="19" t="s">
        <v>283</v>
      </c>
      <c r="DW33" s="19" t="s">
        <v>283</v>
      </c>
      <c r="DX33" s="19" t="s">
        <v>283</v>
      </c>
      <c r="DY33" s="19" t="s">
        <v>283</v>
      </c>
      <c r="DZ33" s="19" t="s">
        <v>283</v>
      </c>
      <c r="EA33" s="19" t="s">
        <v>283</v>
      </c>
      <c r="EB33" s="19" t="s">
        <v>283</v>
      </c>
      <c r="EC33" s="19" t="s">
        <v>283</v>
      </c>
      <c r="ED33" s="19" t="s">
        <v>283</v>
      </c>
      <c r="EE33" s="19" t="s">
        <v>283</v>
      </c>
      <c r="EF33" s="19" t="s">
        <v>283</v>
      </c>
      <c r="EG33" s="19" t="s">
        <v>283</v>
      </c>
      <c r="EH33" s="19" t="s">
        <v>283</v>
      </c>
      <c r="EI33" s="19" t="s">
        <v>283</v>
      </c>
      <c r="EJ33" s="19" t="s">
        <v>283</v>
      </c>
      <c r="EK33" s="19" t="s">
        <v>283</v>
      </c>
      <c r="EL33" s="19" t="s">
        <v>283</v>
      </c>
      <c r="EM33" s="19" t="s">
        <v>283</v>
      </c>
      <c r="EN33" s="19" t="s">
        <v>283</v>
      </c>
      <c r="EO33" s="19" t="s">
        <v>283</v>
      </c>
      <c r="EP33" s="19" t="s">
        <v>283</v>
      </c>
      <c r="EQ33" s="19" t="s">
        <v>283</v>
      </c>
      <c r="ER33" s="19" t="s">
        <v>283</v>
      </c>
      <c r="ES33" s="19" t="s">
        <v>283</v>
      </c>
      <c r="ET33" s="19" t="s">
        <v>283</v>
      </c>
      <c r="EU33" s="19" t="s">
        <v>283</v>
      </c>
      <c r="EV33" s="19" t="s">
        <v>283</v>
      </c>
      <c r="EW33" s="19" t="s">
        <v>283</v>
      </c>
      <c r="EX33" s="19" t="s">
        <v>283</v>
      </c>
      <c r="EY33" s="19" t="s">
        <v>283</v>
      </c>
      <c r="EZ33" s="19" t="s">
        <v>283</v>
      </c>
      <c r="FA33" s="19" t="s">
        <v>283</v>
      </c>
      <c r="FB33" s="19" t="s">
        <v>283</v>
      </c>
      <c r="FC33" s="19" t="s">
        <v>283</v>
      </c>
      <c r="FD33" s="19" t="s">
        <v>283</v>
      </c>
      <c r="FE33" s="19" t="s">
        <v>283</v>
      </c>
      <c r="FF33" s="19" t="s">
        <v>283</v>
      </c>
      <c r="FG33" s="19" t="s">
        <v>283</v>
      </c>
      <c r="FH33" s="19" t="s">
        <v>283</v>
      </c>
      <c r="FI33" s="19" t="s">
        <v>283</v>
      </c>
      <c r="FJ33" s="19" t="s">
        <v>283</v>
      </c>
      <c r="FK33" s="19" t="s">
        <v>283</v>
      </c>
      <c r="FL33" s="19" t="s">
        <v>283</v>
      </c>
      <c r="FM33" s="19" t="s">
        <v>283</v>
      </c>
      <c r="FN33" s="19" t="s">
        <v>283</v>
      </c>
      <c r="FO33" s="19" t="s">
        <v>283</v>
      </c>
      <c r="FP33" s="19" t="s">
        <v>283</v>
      </c>
    </row>
    <row r="34" s="1" customFormat="1" ht="40" customHeight="1" spans="1:172">
      <c r="A34" s="9"/>
      <c r="B34" s="21"/>
      <c r="C34" s="16" t="s">
        <v>284</v>
      </c>
      <c r="D34" s="22" t="s">
        <v>285</v>
      </c>
      <c r="E34" s="23"/>
      <c r="F34" s="129"/>
      <c r="G34" s="19" t="s">
        <v>279</v>
      </c>
      <c r="H34" s="19" t="s">
        <v>286</v>
      </c>
      <c r="I34" s="20" t="s">
        <v>286</v>
      </c>
      <c r="J34" s="143" t="e">
        <f t="shared" si="22"/>
        <v>#DIV/0!</v>
      </c>
      <c r="K34" s="146" t="e">
        <f t="shared" si="23"/>
        <v>#DIV/0!</v>
      </c>
      <c r="L34" s="20" t="s">
        <v>286</v>
      </c>
      <c r="M34" s="20" t="s">
        <v>286</v>
      </c>
      <c r="N34" s="20" t="s">
        <v>286</v>
      </c>
      <c r="O34" s="20" t="s">
        <v>286</v>
      </c>
      <c r="P34" s="20" t="s">
        <v>286</v>
      </c>
      <c r="Q34" s="20" t="s">
        <v>286</v>
      </c>
      <c r="R34" s="20" t="s">
        <v>286</v>
      </c>
      <c r="S34" s="20" t="s">
        <v>286</v>
      </c>
      <c r="T34" s="20" t="s">
        <v>286</v>
      </c>
      <c r="U34" s="20" t="s">
        <v>286</v>
      </c>
      <c r="V34" s="20" t="s">
        <v>286</v>
      </c>
      <c r="W34" s="20" t="s">
        <v>286</v>
      </c>
      <c r="X34" s="20" t="s">
        <v>286</v>
      </c>
      <c r="Y34" s="20" t="s">
        <v>286</v>
      </c>
      <c r="Z34" s="20" t="s">
        <v>286</v>
      </c>
      <c r="AA34" s="20" t="s">
        <v>286</v>
      </c>
      <c r="AB34" s="20" t="s">
        <v>286</v>
      </c>
      <c r="AC34" s="20" t="s">
        <v>286</v>
      </c>
      <c r="AD34" s="20" t="s">
        <v>286</v>
      </c>
      <c r="AE34" s="20" t="s">
        <v>286</v>
      </c>
      <c r="AF34" s="20" t="s">
        <v>286</v>
      </c>
      <c r="AG34" s="20" t="s">
        <v>286</v>
      </c>
      <c r="AH34" s="20" t="s">
        <v>286</v>
      </c>
      <c r="AI34" s="20" t="s">
        <v>286</v>
      </c>
      <c r="AJ34" s="20" t="s">
        <v>286</v>
      </c>
      <c r="AK34" s="20" t="s">
        <v>286</v>
      </c>
      <c r="AL34" s="20" t="s">
        <v>286</v>
      </c>
      <c r="AM34" s="20" t="s">
        <v>286</v>
      </c>
      <c r="AN34" s="20" t="s">
        <v>286</v>
      </c>
      <c r="AO34" s="20" t="s">
        <v>286</v>
      </c>
      <c r="AP34" s="20" t="s">
        <v>286</v>
      </c>
      <c r="AQ34" s="20" t="s">
        <v>286</v>
      </c>
      <c r="AR34" s="20" t="s">
        <v>286</v>
      </c>
      <c r="AS34" s="20" t="s">
        <v>286</v>
      </c>
      <c r="AT34" s="20" t="s">
        <v>286</v>
      </c>
      <c r="AU34" s="20" t="s">
        <v>286</v>
      </c>
      <c r="AV34" s="20" t="s">
        <v>286</v>
      </c>
      <c r="AW34" s="20" t="s">
        <v>286</v>
      </c>
      <c r="AX34" s="20" t="s">
        <v>286</v>
      </c>
      <c r="AY34" s="20" t="s">
        <v>286</v>
      </c>
      <c r="AZ34" s="20" t="s">
        <v>286</v>
      </c>
      <c r="BA34" s="20" t="s">
        <v>286</v>
      </c>
      <c r="BB34" s="20" t="s">
        <v>286</v>
      </c>
      <c r="BC34" s="20" t="s">
        <v>286</v>
      </c>
      <c r="BD34" s="20" t="s">
        <v>286</v>
      </c>
      <c r="BE34" s="20" t="s">
        <v>286</v>
      </c>
      <c r="BF34" s="20" t="s">
        <v>286</v>
      </c>
      <c r="BG34" s="20" t="s">
        <v>286</v>
      </c>
      <c r="BH34" s="20" t="s">
        <v>286</v>
      </c>
      <c r="BI34" s="20" t="s">
        <v>286</v>
      </c>
      <c r="BJ34" s="20" t="s">
        <v>286</v>
      </c>
      <c r="BK34" s="20" t="s">
        <v>286</v>
      </c>
      <c r="BL34" s="20" t="s">
        <v>286</v>
      </c>
      <c r="BM34" s="20" t="s">
        <v>286</v>
      </c>
      <c r="BN34" s="20" t="s">
        <v>286</v>
      </c>
      <c r="BO34" s="20" t="s">
        <v>286</v>
      </c>
      <c r="BP34" s="20" t="s">
        <v>286</v>
      </c>
      <c r="BQ34" s="20" t="s">
        <v>286</v>
      </c>
      <c r="BR34" s="20" t="s">
        <v>286</v>
      </c>
      <c r="BS34" s="20" t="s">
        <v>286</v>
      </c>
      <c r="BT34" s="20" t="s">
        <v>286</v>
      </c>
      <c r="BU34" s="20" t="s">
        <v>286</v>
      </c>
      <c r="BV34" s="20" t="s">
        <v>286</v>
      </c>
      <c r="BW34" s="20" t="s">
        <v>286</v>
      </c>
      <c r="BX34" s="20" t="s">
        <v>286</v>
      </c>
      <c r="BY34" s="20" t="s">
        <v>286</v>
      </c>
      <c r="BZ34" s="20" t="s">
        <v>286</v>
      </c>
      <c r="CA34" s="20" t="s">
        <v>286</v>
      </c>
      <c r="CB34" s="20" t="s">
        <v>286</v>
      </c>
      <c r="CC34" s="20" t="s">
        <v>286</v>
      </c>
      <c r="CD34" s="20" t="s">
        <v>286</v>
      </c>
      <c r="CE34" s="20" t="s">
        <v>286</v>
      </c>
      <c r="CF34" s="20" t="s">
        <v>286</v>
      </c>
      <c r="CG34" s="20" t="s">
        <v>286</v>
      </c>
      <c r="CH34" s="20" t="s">
        <v>286</v>
      </c>
      <c r="CI34" s="20" t="s">
        <v>286</v>
      </c>
      <c r="CJ34" s="20" t="s">
        <v>286</v>
      </c>
      <c r="CK34" s="20" t="s">
        <v>286</v>
      </c>
      <c r="CL34" s="20" t="s">
        <v>286</v>
      </c>
      <c r="CM34" s="20" t="s">
        <v>286</v>
      </c>
      <c r="CN34" s="20" t="s">
        <v>286</v>
      </c>
      <c r="CO34" s="20" t="s">
        <v>286</v>
      </c>
      <c r="CP34" s="20" t="s">
        <v>286</v>
      </c>
      <c r="CQ34" s="20" t="s">
        <v>286</v>
      </c>
      <c r="CR34" s="20" t="s">
        <v>286</v>
      </c>
      <c r="CS34" s="20" t="s">
        <v>286</v>
      </c>
      <c r="CT34" s="20" t="s">
        <v>286</v>
      </c>
      <c r="CU34" s="20" t="s">
        <v>286</v>
      </c>
      <c r="CV34" s="20" t="s">
        <v>286</v>
      </c>
      <c r="CW34" s="20" t="s">
        <v>286</v>
      </c>
      <c r="CX34" s="20" t="s">
        <v>286</v>
      </c>
      <c r="CY34" s="20" t="s">
        <v>286</v>
      </c>
      <c r="CZ34" s="20" t="s">
        <v>286</v>
      </c>
      <c r="DA34" s="20" t="s">
        <v>286</v>
      </c>
      <c r="DB34" s="20" t="s">
        <v>286</v>
      </c>
      <c r="DC34" s="20" t="s">
        <v>286</v>
      </c>
      <c r="DD34" s="20" t="s">
        <v>286</v>
      </c>
      <c r="DE34" s="20" t="s">
        <v>286</v>
      </c>
      <c r="DF34" s="20" t="s">
        <v>286</v>
      </c>
      <c r="DG34" s="20" t="s">
        <v>286</v>
      </c>
      <c r="DH34" s="20" t="s">
        <v>286</v>
      </c>
      <c r="DI34" s="20" t="s">
        <v>286</v>
      </c>
      <c r="DJ34" s="20" t="s">
        <v>286</v>
      </c>
      <c r="DK34" s="20" t="s">
        <v>286</v>
      </c>
      <c r="DL34" s="20" t="s">
        <v>286</v>
      </c>
      <c r="DM34" s="20" t="s">
        <v>286</v>
      </c>
      <c r="DN34" s="20" t="s">
        <v>286</v>
      </c>
      <c r="DO34" s="20" t="s">
        <v>286</v>
      </c>
      <c r="DP34" s="20" t="s">
        <v>286</v>
      </c>
      <c r="DQ34" s="20" t="s">
        <v>286</v>
      </c>
      <c r="DR34" s="20" t="s">
        <v>286</v>
      </c>
      <c r="DS34" s="20" t="s">
        <v>286</v>
      </c>
      <c r="DT34" s="20" t="s">
        <v>286</v>
      </c>
      <c r="DU34" s="20" t="s">
        <v>286</v>
      </c>
      <c r="DV34" s="20" t="s">
        <v>286</v>
      </c>
      <c r="DW34" s="20" t="s">
        <v>286</v>
      </c>
      <c r="DX34" s="20" t="s">
        <v>286</v>
      </c>
      <c r="DY34" s="20" t="s">
        <v>286</v>
      </c>
      <c r="DZ34" s="20" t="s">
        <v>286</v>
      </c>
      <c r="EA34" s="20" t="s">
        <v>286</v>
      </c>
      <c r="EB34" s="20" t="s">
        <v>286</v>
      </c>
      <c r="EC34" s="20" t="s">
        <v>286</v>
      </c>
      <c r="ED34" s="20" t="s">
        <v>286</v>
      </c>
      <c r="EE34" s="20" t="s">
        <v>286</v>
      </c>
      <c r="EF34" s="20" t="s">
        <v>286</v>
      </c>
      <c r="EG34" s="20" t="s">
        <v>286</v>
      </c>
      <c r="EH34" s="20" t="s">
        <v>286</v>
      </c>
      <c r="EI34" s="20" t="s">
        <v>286</v>
      </c>
      <c r="EJ34" s="20" t="s">
        <v>286</v>
      </c>
      <c r="EK34" s="20" t="s">
        <v>286</v>
      </c>
      <c r="EL34" s="20" t="s">
        <v>286</v>
      </c>
      <c r="EM34" s="20" t="s">
        <v>286</v>
      </c>
      <c r="EN34" s="20" t="s">
        <v>286</v>
      </c>
      <c r="EO34" s="20" t="s">
        <v>286</v>
      </c>
      <c r="EP34" s="20" t="s">
        <v>286</v>
      </c>
      <c r="EQ34" s="20" t="s">
        <v>286</v>
      </c>
      <c r="ER34" s="20" t="s">
        <v>286</v>
      </c>
      <c r="ES34" s="20" t="s">
        <v>286</v>
      </c>
      <c r="ET34" s="20" t="s">
        <v>286</v>
      </c>
      <c r="EU34" s="20" t="s">
        <v>286</v>
      </c>
      <c r="EV34" s="20" t="s">
        <v>286</v>
      </c>
      <c r="EW34" s="20" t="s">
        <v>286</v>
      </c>
      <c r="EX34" s="20" t="s">
        <v>286</v>
      </c>
      <c r="EY34" s="20" t="s">
        <v>286</v>
      </c>
      <c r="EZ34" s="20" t="s">
        <v>286</v>
      </c>
      <c r="FA34" s="20" t="s">
        <v>286</v>
      </c>
      <c r="FB34" s="20" t="s">
        <v>286</v>
      </c>
      <c r="FC34" s="20" t="s">
        <v>286</v>
      </c>
      <c r="FD34" s="20" t="s">
        <v>286</v>
      </c>
      <c r="FE34" s="20" t="s">
        <v>286</v>
      </c>
      <c r="FF34" s="20" t="s">
        <v>286</v>
      </c>
      <c r="FG34" s="20" t="s">
        <v>286</v>
      </c>
      <c r="FH34" s="20" t="s">
        <v>286</v>
      </c>
      <c r="FI34" s="20" t="s">
        <v>286</v>
      </c>
      <c r="FJ34" s="20" t="s">
        <v>286</v>
      </c>
      <c r="FK34" s="20" t="s">
        <v>286</v>
      </c>
      <c r="FL34" s="20" t="s">
        <v>286</v>
      </c>
      <c r="FM34" s="20" t="s">
        <v>286</v>
      </c>
      <c r="FN34" s="20" t="s">
        <v>286</v>
      </c>
      <c r="FO34" s="20" t="s">
        <v>286</v>
      </c>
      <c r="FP34" s="20" t="s">
        <v>286</v>
      </c>
    </row>
    <row r="35" s="1" customFormat="1" ht="40" customHeight="1" spans="1:172">
      <c r="A35" s="9"/>
      <c r="B35" s="31"/>
      <c r="C35" s="31"/>
      <c r="D35" s="22" t="s">
        <v>287</v>
      </c>
      <c r="E35" s="23"/>
      <c r="F35" s="129"/>
      <c r="G35" s="19" t="s">
        <v>279</v>
      </c>
      <c r="H35" s="30">
        <v>1</v>
      </c>
      <c r="I35" s="30">
        <v>1</v>
      </c>
      <c r="J35" s="143">
        <f t="shared" si="22"/>
        <v>1</v>
      </c>
      <c r="K35" s="146">
        <f t="shared" si="23"/>
        <v>1</v>
      </c>
      <c r="L35" s="30">
        <v>1</v>
      </c>
      <c r="M35" s="30">
        <v>1</v>
      </c>
      <c r="N35" s="30">
        <v>1</v>
      </c>
      <c r="O35" s="30">
        <v>1</v>
      </c>
      <c r="P35" s="30">
        <v>1</v>
      </c>
      <c r="Q35" s="30">
        <v>1</v>
      </c>
      <c r="R35" s="30">
        <v>1</v>
      </c>
      <c r="S35" s="30">
        <v>1</v>
      </c>
      <c r="T35" s="30">
        <v>1</v>
      </c>
      <c r="U35" s="30">
        <v>1</v>
      </c>
      <c r="V35" s="30">
        <v>1</v>
      </c>
      <c r="W35" s="30">
        <v>1</v>
      </c>
      <c r="X35" s="30">
        <v>1</v>
      </c>
      <c r="Y35" s="30">
        <v>1</v>
      </c>
      <c r="Z35" s="30">
        <v>1</v>
      </c>
      <c r="AA35" s="30">
        <v>1</v>
      </c>
      <c r="AB35" s="30">
        <v>1</v>
      </c>
      <c r="AC35" s="30">
        <v>1</v>
      </c>
      <c r="AD35" s="30">
        <v>1</v>
      </c>
      <c r="AE35" s="30">
        <v>1</v>
      </c>
      <c r="AF35" s="30">
        <v>1</v>
      </c>
      <c r="AG35" s="30">
        <v>1</v>
      </c>
      <c r="AH35" s="30">
        <v>1</v>
      </c>
      <c r="AI35" s="30">
        <v>1</v>
      </c>
      <c r="AJ35" s="30">
        <v>1</v>
      </c>
      <c r="AK35" s="30">
        <v>1</v>
      </c>
      <c r="AL35" s="30">
        <v>1</v>
      </c>
      <c r="AM35" s="30">
        <v>1</v>
      </c>
      <c r="AN35" s="30">
        <v>1</v>
      </c>
      <c r="AO35" s="30">
        <v>1</v>
      </c>
      <c r="AP35" s="30">
        <v>1</v>
      </c>
      <c r="AQ35" s="30">
        <v>1</v>
      </c>
      <c r="AR35" s="30">
        <v>1</v>
      </c>
      <c r="AS35" s="30">
        <v>1</v>
      </c>
      <c r="AT35" s="30">
        <v>1</v>
      </c>
      <c r="AU35" s="30">
        <v>1</v>
      </c>
      <c r="AV35" s="30">
        <v>1</v>
      </c>
      <c r="AW35" s="30">
        <v>1</v>
      </c>
      <c r="AX35" s="30">
        <v>1</v>
      </c>
      <c r="AY35" s="30">
        <v>1</v>
      </c>
      <c r="AZ35" s="30">
        <v>1</v>
      </c>
      <c r="BA35" s="30">
        <v>1</v>
      </c>
      <c r="BB35" s="30">
        <v>1</v>
      </c>
      <c r="BC35" s="30">
        <v>1</v>
      </c>
      <c r="BD35" s="30">
        <v>1</v>
      </c>
      <c r="BE35" s="30">
        <v>1</v>
      </c>
      <c r="BF35" s="30">
        <v>1</v>
      </c>
      <c r="BG35" s="30">
        <v>1</v>
      </c>
      <c r="BH35" s="30">
        <v>1</v>
      </c>
      <c r="BI35" s="30">
        <v>1</v>
      </c>
      <c r="BJ35" s="30">
        <v>1</v>
      </c>
      <c r="BK35" s="30">
        <v>1</v>
      </c>
      <c r="BL35" s="30">
        <v>1</v>
      </c>
      <c r="BM35" s="30">
        <v>1</v>
      </c>
      <c r="BN35" s="30">
        <v>1</v>
      </c>
      <c r="BO35" s="30">
        <v>1</v>
      </c>
      <c r="BP35" s="30">
        <v>1</v>
      </c>
      <c r="BQ35" s="30">
        <v>1</v>
      </c>
      <c r="BR35" s="30">
        <v>1</v>
      </c>
      <c r="BS35" s="30">
        <v>1</v>
      </c>
      <c r="BT35" s="30">
        <v>1</v>
      </c>
      <c r="BU35" s="30">
        <v>1</v>
      </c>
      <c r="BV35" s="30">
        <v>1</v>
      </c>
      <c r="BW35" s="30">
        <v>1</v>
      </c>
      <c r="BX35" s="30">
        <v>1</v>
      </c>
      <c r="BY35" s="30">
        <v>1</v>
      </c>
      <c r="BZ35" s="30">
        <v>1</v>
      </c>
      <c r="CA35" s="30">
        <v>1</v>
      </c>
      <c r="CB35" s="30">
        <v>1</v>
      </c>
      <c r="CC35" s="30">
        <v>1</v>
      </c>
      <c r="CD35" s="30">
        <v>1</v>
      </c>
      <c r="CE35" s="30">
        <v>1</v>
      </c>
      <c r="CF35" s="30">
        <v>1</v>
      </c>
      <c r="CG35" s="30">
        <v>1</v>
      </c>
      <c r="CH35" s="30">
        <v>1</v>
      </c>
      <c r="CI35" s="30">
        <v>1</v>
      </c>
      <c r="CJ35" s="30">
        <v>1</v>
      </c>
      <c r="CK35" s="30">
        <v>1</v>
      </c>
      <c r="CL35" s="30">
        <v>1</v>
      </c>
      <c r="CM35" s="30">
        <v>1</v>
      </c>
      <c r="CN35" s="30">
        <v>1</v>
      </c>
      <c r="CO35" s="30">
        <v>1</v>
      </c>
      <c r="CP35" s="30">
        <v>1</v>
      </c>
      <c r="CQ35" s="30">
        <v>1</v>
      </c>
      <c r="CR35" s="30">
        <v>1</v>
      </c>
      <c r="CS35" s="30">
        <v>1</v>
      </c>
      <c r="CT35" s="30">
        <v>1</v>
      </c>
      <c r="CU35" s="30">
        <v>1</v>
      </c>
      <c r="CV35" s="30">
        <v>1</v>
      </c>
      <c r="CW35" s="30">
        <v>1</v>
      </c>
      <c r="CX35" s="30">
        <v>1</v>
      </c>
      <c r="CY35" s="30">
        <v>1</v>
      </c>
      <c r="CZ35" s="30">
        <v>1</v>
      </c>
      <c r="DA35" s="30">
        <v>1</v>
      </c>
      <c r="DB35" s="30">
        <v>1</v>
      </c>
      <c r="DC35" s="30">
        <v>1</v>
      </c>
      <c r="DD35" s="30">
        <v>1</v>
      </c>
      <c r="DE35" s="30">
        <v>1</v>
      </c>
      <c r="DF35" s="30">
        <v>1</v>
      </c>
      <c r="DG35" s="30">
        <v>1</v>
      </c>
      <c r="DH35" s="30">
        <v>1</v>
      </c>
      <c r="DI35" s="30">
        <v>1</v>
      </c>
      <c r="DJ35" s="30">
        <v>1</v>
      </c>
      <c r="DK35" s="30">
        <v>1</v>
      </c>
      <c r="DL35" s="30">
        <v>1</v>
      </c>
      <c r="DM35" s="30">
        <v>1</v>
      </c>
      <c r="DN35" s="30">
        <v>1</v>
      </c>
      <c r="DO35" s="30">
        <v>1</v>
      </c>
      <c r="DP35" s="30">
        <v>1</v>
      </c>
      <c r="DQ35" s="30">
        <v>1</v>
      </c>
      <c r="DR35" s="30">
        <v>1</v>
      </c>
      <c r="DS35" s="30">
        <v>1</v>
      </c>
      <c r="DT35" s="30">
        <v>1</v>
      </c>
      <c r="DU35" s="30">
        <v>1</v>
      </c>
      <c r="DV35" s="30">
        <v>1</v>
      </c>
      <c r="DW35" s="30">
        <v>1</v>
      </c>
      <c r="DX35" s="30">
        <v>1</v>
      </c>
      <c r="DY35" s="30">
        <v>1</v>
      </c>
      <c r="DZ35" s="30">
        <v>1</v>
      </c>
      <c r="EA35" s="30">
        <v>1</v>
      </c>
      <c r="EB35" s="30">
        <v>1</v>
      </c>
      <c r="EC35" s="30">
        <v>1</v>
      </c>
      <c r="ED35" s="30">
        <v>1</v>
      </c>
      <c r="EE35" s="30">
        <v>1</v>
      </c>
      <c r="EF35" s="30">
        <v>1</v>
      </c>
      <c r="EG35" s="30">
        <v>1</v>
      </c>
      <c r="EH35" s="30">
        <v>1</v>
      </c>
      <c r="EI35" s="30">
        <v>1</v>
      </c>
      <c r="EJ35" s="30">
        <v>1</v>
      </c>
      <c r="EK35" s="30">
        <v>1</v>
      </c>
      <c r="EL35" s="30">
        <v>1</v>
      </c>
      <c r="EM35" s="30">
        <v>1</v>
      </c>
      <c r="EN35" s="30">
        <v>1</v>
      </c>
      <c r="EO35" s="30">
        <v>1</v>
      </c>
      <c r="EP35" s="30">
        <v>1</v>
      </c>
      <c r="EQ35" s="30">
        <v>1</v>
      </c>
      <c r="ER35" s="30">
        <v>1</v>
      </c>
      <c r="ES35" s="30">
        <v>1</v>
      </c>
      <c r="ET35" s="30">
        <v>1</v>
      </c>
      <c r="EU35" s="30">
        <v>1</v>
      </c>
      <c r="EV35" s="30">
        <v>1</v>
      </c>
      <c r="EW35" s="30">
        <v>1</v>
      </c>
      <c r="EX35" s="30">
        <v>1</v>
      </c>
      <c r="EY35" s="30">
        <v>1</v>
      </c>
      <c r="EZ35" s="30">
        <v>1</v>
      </c>
      <c r="FA35" s="30">
        <v>1</v>
      </c>
      <c r="FB35" s="30">
        <v>1</v>
      </c>
      <c r="FC35" s="30">
        <v>1</v>
      </c>
      <c r="FD35" s="30">
        <v>1</v>
      </c>
      <c r="FE35" s="30">
        <v>1</v>
      </c>
      <c r="FF35" s="30">
        <v>1</v>
      </c>
      <c r="FG35" s="30">
        <v>1</v>
      </c>
      <c r="FH35" s="30">
        <v>1</v>
      </c>
      <c r="FI35" s="30">
        <v>1</v>
      </c>
      <c r="FJ35" s="30">
        <v>1</v>
      </c>
      <c r="FK35" s="30">
        <v>1</v>
      </c>
      <c r="FL35" s="30">
        <v>1</v>
      </c>
      <c r="FM35" s="30">
        <v>1</v>
      </c>
      <c r="FN35" s="30">
        <v>1</v>
      </c>
      <c r="FO35" s="30">
        <v>1</v>
      </c>
      <c r="FP35" s="30">
        <v>1</v>
      </c>
    </row>
    <row r="36" s="1" customFormat="1" ht="40" customHeight="1" spans="1:172">
      <c r="A36" s="9"/>
      <c r="B36" s="16" t="s">
        <v>288</v>
      </c>
      <c r="C36" s="16" t="s">
        <v>289</v>
      </c>
      <c r="D36" s="130" t="s">
        <v>290</v>
      </c>
      <c r="E36" s="123"/>
      <c r="F36" s="125" t="s">
        <v>248</v>
      </c>
      <c r="G36" s="26" t="s">
        <v>291</v>
      </c>
      <c r="H36" s="26"/>
      <c r="I36" s="27">
        <v>571.9</v>
      </c>
      <c r="J36" s="143">
        <f>K36+AB36+AN36+AO36+AY36+AZ36+BL36+BW36+CL36+CV36+DH36+DM36+EA36+EH36+EO36+EV36+FB36+FG36</f>
        <v>571.9</v>
      </c>
      <c r="K36" s="149">
        <f t="shared" ref="K36:K40" si="24">SUM(L36:AA36)</f>
        <v>0</v>
      </c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49">
        <f t="shared" ref="AB36:AB40" si="25">SUM(AC36:AM36)</f>
        <v>0</v>
      </c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49"/>
      <c r="AO36" s="149">
        <f t="shared" ref="AO36:AO40" si="26">SUM(AP36:AX36)</f>
        <v>0</v>
      </c>
      <c r="AP36" s="150"/>
      <c r="AQ36" s="150"/>
      <c r="AR36" s="150"/>
      <c r="AS36" s="150"/>
      <c r="AT36" s="150"/>
      <c r="AU36" s="150"/>
      <c r="AV36" s="150"/>
      <c r="AW36" s="150"/>
      <c r="AX36" s="150"/>
      <c r="AY36" s="149">
        <v>64</v>
      </c>
      <c r="AZ36" s="149">
        <f t="shared" ref="AZ36:AZ40" si="27">SUM(BA36:BK36)</f>
        <v>0</v>
      </c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49">
        <f t="shared" ref="BL36:BL40" si="28">SUM(BM36:BV36)</f>
        <v>0</v>
      </c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49">
        <f t="shared" ref="BW36:BW40" si="29">SUM(BX36:CK36)</f>
        <v>0</v>
      </c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49">
        <f t="shared" ref="CL36:CL40" si="30">SUM(CM36:CU36)</f>
        <v>0</v>
      </c>
      <c r="CM36" s="150"/>
      <c r="CN36" s="150"/>
      <c r="CO36" s="150"/>
      <c r="CP36" s="150"/>
      <c r="CQ36" s="150"/>
      <c r="CR36" s="150"/>
      <c r="CS36" s="150"/>
      <c r="CT36" s="150"/>
      <c r="CU36" s="150"/>
      <c r="CV36" s="149">
        <f t="shared" ref="CV36:CV40" si="31">SUM(CW36:DG36)</f>
        <v>0</v>
      </c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49">
        <f t="shared" ref="DH36:DH40" si="32">SUM(DI36:DL36)</f>
        <v>0</v>
      </c>
      <c r="DI36" s="150"/>
      <c r="DJ36" s="150"/>
      <c r="DK36" s="150"/>
      <c r="DL36" s="150"/>
      <c r="DM36" s="149">
        <f t="shared" ref="DM36:DM40" si="33">SUM(DN36:DZ36)</f>
        <v>0</v>
      </c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49">
        <f t="shared" ref="EA36:EA40" si="34">SUM(EB36:EF36)</f>
        <v>0</v>
      </c>
      <c r="EB36" s="150"/>
      <c r="EC36" s="150"/>
      <c r="ED36" s="150"/>
      <c r="EE36" s="150"/>
      <c r="EF36" s="150"/>
      <c r="EG36" s="149"/>
      <c r="EH36" s="149">
        <f t="shared" ref="EH36:EH40" si="35">SUM(EI36:EN36)</f>
        <v>0</v>
      </c>
      <c r="EI36" s="150"/>
      <c r="EJ36" s="150"/>
      <c r="EK36" s="150"/>
      <c r="EL36" s="150"/>
      <c r="EM36" s="150"/>
      <c r="EN36" s="150"/>
      <c r="EO36" s="149">
        <f t="shared" ref="EO36:EO40" si="36">SUM(EP36:EU36)</f>
        <v>0</v>
      </c>
      <c r="EP36" s="150"/>
      <c r="EQ36" s="150"/>
      <c r="ER36" s="150"/>
      <c r="ES36" s="150"/>
      <c r="ET36" s="150"/>
      <c r="EU36" s="150"/>
      <c r="EV36" s="149">
        <f t="shared" ref="EV36:EV40" si="37">SUM(EW36:FA36)</f>
        <v>0</v>
      </c>
      <c r="EW36" s="150"/>
      <c r="EX36" s="150"/>
      <c r="EY36" s="150"/>
      <c r="EZ36" s="150"/>
      <c r="FA36" s="150"/>
      <c r="FB36" s="149">
        <f t="shared" ref="FB36:FB40" si="38">SUM(FC36:FF36)</f>
        <v>0</v>
      </c>
      <c r="FC36" s="150"/>
      <c r="FD36" s="150"/>
      <c r="FE36" s="150"/>
      <c r="FF36" s="150"/>
      <c r="FG36" s="149">
        <f t="shared" ref="FG36:FG40" si="39">SUM(FH36:FP36)</f>
        <v>507.9</v>
      </c>
      <c r="FH36" s="150"/>
      <c r="FI36" s="150"/>
      <c r="FJ36" s="150"/>
      <c r="FK36" s="150"/>
      <c r="FL36" s="150"/>
      <c r="FM36" s="150"/>
      <c r="FN36" s="150"/>
      <c r="FO36" s="150"/>
      <c r="FP36" s="150">
        <v>507.9</v>
      </c>
    </row>
    <row r="37" s="1" customFormat="1" ht="40" customHeight="1" spans="1:172">
      <c r="A37" s="9"/>
      <c r="B37" s="21"/>
      <c r="C37" s="21"/>
      <c r="D37" s="130" t="s">
        <v>292</v>
      </c>
      <c r="E37" s="123"/>
      <c r="F37" s="125" t="s">
        <v>266</v>
      </c>
      <c r="G37" s="26" t="s">
        <v>267</v>
      </c>
      <c r="H37" s="26"/>
      <c r="I37" s="155">
        <v>15.3108</v>
      </c>
      <c r="J37" s="143">
        <f t="shared" ref="J37:J40" si="40">K37+AB37+AN37+AO37+AY37+AZ37+BL37+BW37+CL37+CV37+DH37+DM37+EA37+EG37+EH37+EO37+EV37+FB37+FG37</f>
        <v>15.3108</v>
      </c>
      <c r="K37" s="149">
        <f t="shared" si="24"/>
        <v>0</v>
      </c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>
        <v>0</v>
      </c>
      <c r="W37" s="150"/>
      <c r="X37" s="150"/>
      <c r="Y37" s="150"/>
      <c r="Z37" s="150"/>
      <c r="AA37" s="150"/>
      <c r="AB37" s="149">
        <f t="shared" si="25"/>
        <v>2.06</v>
      </c>
      <c r="AC37" s="150"/>
      <c r="AD37" s="150"/>
      <c r="AE37" s="150"/>
      <c r="AF37" s="150"/>
      <c r="AG37" s="150"/>
      <c r="AH37" s="150"/>
      <c r="AI37" s="150"/>
      <c r="AJ37" s="150"/>
      <c r="AK37" s="150">
        <v>2.06</v>
      </c>
      <c r="AL37" s="150"/>
      <c r="AM37" s="150"/>
      <c r="AN37" s="149"/>
      <c r="AO37" s="149">
        <f t="shared" si="26"/>
        <v>0</v>
      </c>
      <c r="AP37" s="150"/>
      <c r="AQ37" s="150"/>
      <c r="AR37" s="150"/>
      <c r="AS37" s="150"/>
      <c r="AT37" s="150"/>
      <c r="AU37" s="150"/>
      <c r="AV37" s="150"/>
      <c r="AW37" s="150"/>
      <c r="AX37" s="150"/>
      <c r="AY37" s="149">
        <v>2.74</v>
      </c>
      <c r="AZ37" s="149">
        <f t="shared" si="27"/>
        <v>6.21</v>
      </c>
      <c r="BA37" s="150"/>
      <c r="BB37" s="150"/>
      <c r="BC37" s="150"/>
      <c r="BD37" s="150"/>
      <c r="BE37" s="150"/>
      <c r="BF37" s="150">
        <v>6.21</v>
      </c>
      <c r="BG37" s="150"/>
      <c r="BH37" s="150"/>
      <c r="BI37" s="150"/>
      <c r="BJ37" s="150"/>
      <c r="BK37" s="150"/>
      <c r="BL37" s="149">
        <f t="shared" si="28"/>
        <v>0.654</v>
      </c>
      <c r="BM37" s="150"/>
      <c r="BN37" s="150"/>
      <c r="BO37" s="150"/>
      <c r="BP37" s="150"/>
      <c r="BQ37" s="150"/>
      <c r="BR37" s="150"/>
      <c r="BS37" s="150"/>
      <c r="BT37" s="150"/>
      <c r="BU37" s="150">
        <v>0.654</v>
      </c>
      <c r="BV37" s="150"/>
      <c r="BW37" s="149">
        <f t="shared" si="29"/>
        <v>0</v>
      </c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49">
        <f t="shared" si="30"/>
        <v>0.21</v>
      </c>
      <c r="CM37" s="150"/>
      <c r="CN37" s="150"/>
      <c r="CO37" s="150"/>
      <c r="CP37" s="150">
        <v>0.21</v>
      </c>
      <c r="CQ37" s="150"/>
      <c r="CR37" s="150"/>
      <c r="CS37" s="150"/>
      <c r="CT37" s="150"/>
      <c r="CU37" s="150"/>
      <c r="CV37" s="149">
        <f t="shared" si="31"/>
        <v>0</v>
      </c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49">
        <f t="shared" si="32"/>
        <v>0</v>
      </c>
      <c r="DI37" s="150"/>
      <c r="DJ37" s="150"/>
      <c r="DK37" s="150"/>
      <c r="DL37" s="150"/>
      <c r="DM37" s="149">
        <f t="shared" si="33"/>
        <v>2.602</v>
      </c>
      <c r="DN37" s="150"/>
      <c r="DO37" s="150"/>
      <c r="DP37" s="150"/>
      <c r="DQ37" s="150"/>
      <c r="DR37" s="150"/>
      <c r="DS37" s="150">
        <v>2.1</v>
      </c>
      <c r="DT37" s="150"/>
      <c r="DU37" s="150"/>
      <c r="DV37" s="150">
        <v>0.502</v>
      </c>
      <c r="DW37" s="150"/>
      <c r="DX37" s="150"/>
      <c r="DY37" s="150"/>
      <c r="DZ37" s="150"/>
      <c r="EA37" s="149">
        <f t="shared" si="34"/>
        <v>0</v>
      </c>
      <c r="EB37" s="150"/>
      <c r="EC37" s="150"/>
      <c r="ED37" s="150"/>
      <c r="EE37" s="150"/>
      <c r="EF37" s="150"/>
      <c r="EG37" s="149"/>
      <c r="EH37" s="149">
        <f t="shared" si="35"/>
        <v>0</v>
      </c>
      <c r="EI37" s="150"/>
      <c r="EJ37" s="150"/>
      <c r="EK37" s="150"/>
      <c r="EL37" s="150"/>
      <c r="EM37" s="150"/>
      <c r="EN37" s="150"/>
      <c r="EO37" s="149">
        <f t="shared" si="36"/>
        <v>0.8348</v>
      </c>
      <c r="EP37" s="150"/>
      <c r="EQ37" s="150"/>
      <c r="ER37" s="150">
        <v>0</v>
      </c>
      <c r="ES37" s="150"/>
      <c r="ET37" s="150"/>
      <c r="EU37" s="150">
        <v>0.8348</v>
      </c>
      <c r="EV37" s="149">
        <f t="shared" si="37"/>
        <v>0</v>
      </c>
      <c r="EW37" s="150"/>
      <c r="EX37" s="150"/>
      <c r="EY37" s="150"/>
      <c r="EZ37" s="150"/>
      <c r="FA37" s="150"/>
      <c r="FB37" s="149">
        <f t="shared" si="38"/>
        <v>0</v>
      </c>
      <c r="FC37" s="150"/>
      <c r="FD37" s="150"/>
      <c r="FE37" s="150"/>
      <c r="FF37" s="150"/>
      <c r="FG37" s="149">
        <f t="shared" si="39"/>
        <v>0</v>
      </c>
      <c r="FH37" s="150"/>
      <c r="FI37" s="150"/>
      <c r="FJ37" s="150"/>
      <c r="FK37" s="150"/>
      <c r="FL37" s="150"/>
      <c r="FM37" s="150">
        <v>0</v>
      </c>
      <c r="FN37" s="150"/>
      <c r="FO37" s="150"/>
      <c r="FP37" s="150"/>
    </row>
    <row r="38" s="1" customFormat="1" ht="40" customHeight="1" spans="1:172">
      <c r="A38" s="9"/>
      <c r="B38" s="21"/>
      <c r="C38" s="21"/>
      <c r="D38" s="130" t="s">
        <v>293</v>
      </c>
      <c r="E38" s="123"/>
      <c r="F38" s="125" t="s">
        <v>266</v>
      </c>
      <c r="G38" s="26" t="s">
        <v>267</v>
      </c>
      <c r="H38" s="26"/>
      <c r="I38" s="155">
        <v>24.2776</v>
      </c>
      <c r="J38" s="143">
        <f t="shared" si="40"/>
        <v>24.2776</v>
      </c>
      <c r="K38" s="149">
        <f t="shared" si="24"/>
        <v>3.32</v>
      </c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>
        <v>3.32</v>
      </c>
      <c r="W38" s="150"/>
      <c r="X38" s="150"/>
      <c r="Y38" s="150"/>
      <c r="Z38" s="150"/>
      <c r="AA38" s="150"/>
      <c r="AB38" s="149">
        <f t="shared" si="25"/>
        <v>3.04</v>
      </c>
      <c r="AC38" s="150"/>
      <c r="AD38" s="150"/>
      <c r="AE38" s="150"/>
      <c r="AF38" s="150"/>
      <c r="AG38" s="150"/>
      <c r="AH38" s="150"/>
      <c r="AI38" s="150"/>
      <c r="AJ38" s="150"/>
      <c r="AK38" s="150">
        <v>3.04</v>
      </c>
      <c r="AL38" s="150"/>
      <c r="AM38" s="150"/>
      <c r="AN38" s="149"/>
      <c r="AO38" s="149">
        <f t="shared" si="26"/>
        <v>0</v>
      </c>
      <c r="AP38" s="150"/>
      <c r="AQ38" s="150"/>
      <c r="AR38" s="150"/>
      <c r="AS38" s="150"/>
      <c r="AT38" s="150"/>
      <c r="AU38" s="150"/>
      <c r="AV38" s="150"/>
      <c r="AW38" s="150"/>
      <c r="AX38" s="150"/>
      <c r="AY38" s="149">
        <v>3.29</v>
      </c>
      <c r="AZ38" s="149">
        <f t="shared" si="27"/>
        <v>0.46</v>
      </c>
      <c r="BA38" s="150"/>
      <c r="BB38" s="150"/>
      <c r="BC38" s="150"/>
      <c r="BD38" s="150"/>
      <c r="BE38" s="150"/>
      <c r="BF38" s="150">
        <v>0.46</v>
      </c>
      <c r="BG38" s="150"/>
      <c r="BH38" s="150"/>
      <c r="BI38" s="150"/>
      <c r="BJ38" s="150"/>
      <c r="BK38" s="150"/>
      <c r="BL38" s="149">
        <f t="shared" si="28"/>
        <v>2.31</v>
      </c>
      <c r="BM38" s="150"/>
      <c r="BN38" s="150"/>
      <c r="BO38" s="150"/>
      <c r="BP38" s="150"/>
      <c r="BQ38" s="150"/>
      <c r="BR38" s="150"/>
      <c r="BS38" s="150"/>
      <c r="BT38" s="150"/>
      <c r="BU38" s="150">
        <v>2.31</v>
      </c>
      <c r="BV38" s="150"/>
      <c r="BW38" s="149">
        <f t="shared" si="29"/>
        <v>0</v>
      </c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49">
        <f t="shared" si="30"/>
        <v>0.93</v>
      </c>
      <c r="CM38" s="150"/>
      <c r="CN38" s="150"/>
      <c r="CO38" s="150"/>
      <c r="CP38" s="150">
        <v>0.93</v>
      </c>
      <c r="CQ38" s="150"/>
      <c r="CR38" s="150"/>
      <c r="CS38" s="150"/>
      <c r="CT38" s="150"/>
      <c r="CU38" s="150"/>
      <c r="CV38" s="149">
        <f t="shared" si="31"/>
        <v>0</v>
      </c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49">
        <f t="shared" si="32"/>
        <v>0</v>
      </c>
      <c r="DI38" s="150"/>
      <c r="DJ38" s="150"/>
      <c r="DK38" s="150"/>
      <c r="DL38" s="150"/>
      <c r="DM38" s="149">
        <f t="shared" si="33"/>
        <v>0.818</v>
      </c>
      <c r="DN38" s="150"/>
      <c r="DO38" s="150"/>
      <c r="DP38" s="150"/>
      <c r="DQ38" s="150"/>
      <c r="DR38" s="150"/>
      <c r="DS38" s="150"/>
      <c r="DT38" s="150"/>
      <c r="DU38" s="150"/>
      <c r="DV38" s="150">
        <v>0.818</v>
      </c>
      <c r="DW38" s="150"/>
      <c r="DX38" s="150"/>
      <c r="DY38" s="150"/>
      <c r="DZ38" s="150"/>
      <c r="EA38" s="149">
        <f t="shared" si="34"/>
        <v>0</v>
      </c>
      <c r="EB38" s="150"/>
      <c r="EC38" s="150"/>
      <c r="ED38" s="150"/>
      <c r="EE38" s="150"/>
      <c r="EF38" s="150"/>
      <c r="EG38" s="149"/>
      <c r="EH38" s="149">
        <f t="shared" si="35"/>
        <v>0</v>
      </c>
      <c r="EI38" s="150"/>
      <c r="EJ38" s="150"/>
      <c r="EK38" s="150"/>
      <c r="EL38" s="150"/>
      <c r="EM38" s="150"/>
      <c r="EN38" s="150"/>
      <c r="EO38" s="149">
        <f t="shared" si="36"/>
        <v>8.6996</v>
      </c>
      <c r="EP38" s="150"/>
      <c r="EQ38" s="150"/>
      <c r="ER38" s="150">
        <v>5.36</v>
      </c>
      <c r="ES38" s="150"/>
      <c r="ET38" s="150"/>
      <c r="EU38" s="150">
        <v>3.3396</v>
      </c>
      <c r="EV38" s="149">
        <f t="shared" si="37"/>
        <v>0</v>
      </c>
      <c r="EW38" s="150"/>
      <c r="EX38" s="150"/>
      <c r="EY38" s="150"/>
      <c r="EZ38" s="150"/>
      <c r="FA38" s="150"/>
      <c r="FB38" s="149">
        <f t="shared" si="38"/>
        <v>0</v>
      </c>
      <c r="FC38" s="150"/>
      <c r="FD38" s="150"/>
      <c r="FE38" s="150"/>
      <c r="FF38" s="150"/>
      <c r="FG38" s="149">
        <f t="shared" si="39"/>
        <v>1.41</v>
      </c>
      <c r="FH38" s="150"/>
      <c r="FI38" s="150"/>
      <c r="FJ38" s="150"/>
      <c r="FK38" s="150"/>
      <c r="FL38" s="150"/>
      <c r="FM38" s="150">
        <v>1.41</v>
      </c>
      <c r="FN38" s="150"/>
      <c r="FO38" s="150"/>
      <c r="FP38" s="150"/>
    </row>
    <row r="39" s="1" customFormat="1" ht="40" customHeight="1" spans="1:172">
      <c r="A39" s="9"/>
      <c r="B39" s="21"/>
      <c r="C39" s="21"/>
      <c r="D39" s="122" t="s">
        <v>294</v>
      </c>
      <c r="E39" s="123"/>
      <c r="F39" s="125" t="s">
        <v>266</v>
      </c>
      <c r="G39" s="26" t="s">
        <v>295</v>
      </c>
      <c r="H39" s="26"/>
      <c r="I39" s="155">
        <v>6745.03</v>
      </c>
      <c r="J39" s="143">
        <f t="shared" si="40"/>
        <v>6745.03</v>
      </c>
      <c r="K39" s="149">
        <f t="shared" si="24"/>
        <v>616.59</v>
      </c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>
        <v>616.59</v>
      </c>
      <c r="W39" s="150"/>
      <c r="X39" s="150"/>
      <c r="Y39" s="150"/>
      <c r="Z39" s="150"/>
      <c r="AA39" s="150"/>
      <c r="AB39" s="149">
        <f t="shared" si="25"/>
        <v>620.7</v>
      </c>
      <c r="AC39" s="150"/>
      <c r="AD39" s="150"/>
      <c r="AE39" s="150"/>
      <c r="AF39" s="150"/>
      <c r="AG39" s="150"/>
      <c r="AH39" s="150"/>
      <c r="AI39" s="150"/>
      <c r="AJ39" s="150"/>
      <c r="AK39" s="150">
        <v>620.7</v>
      </c>
      <c r="AL39" s="150"/>
      <c r="AM39" s="150"/>
      <c r="AN39" s="149"/>
      <c r="AO39" s="149">
        <f t="shared" si="26"/>
        <v>0</v>
      </c>
      <c r="AP39" s="150"/>
      <c r="AQ39" s="150"/>
      <c r="AR39" s="150"/>
      <c r="AS39" s="150"/>
      <c r="AT39" s="150"/>
      <c r="AU39" s="150"/>
      <c r="AV39" s="150"/>
      <c r="AW39" s="150"/>
      <c r="AX39" s="150"/>
      <c r="AY39" s="149">
        <v>779.98</v>
      </c>
      <c r="AZ39" s="149">
        <f t="shared" si="27"/>
        <v>1565.97</v>
      </c>
      <c r="BA39" s="150"/>
      <c r="BB39" s="150"/>
      <c r="BC39" s="150"/>
      <c r="BD39" s="150"/>
      <c r="BE39" s="150"/>
      <c r="BF39" s="150">
        <v>1565.97</v>
      </c>
      <c r="BG39" s="150"/>
      <c r="BH39" s="150"/>
      <c r="BI39" s="150"/>
      <c r="BJ39" s="150"/>
      <c r="BK39" s="150"/>
      <c r="BL39" s="149">
        <f t="shared" si="28"/>
        <v>124</v>
      </c>
      <c r="BM39" s="150"/>
      <c r="BN39" s="150"/>
      <c r="BO39" s="150"/>
      <c r="BP39" s="150"/>
      <c r="BQ39" s="150"/>
      <c r="BR39" s="150"/>
      <c r="BS39" s="150"/>
      <c r="BT39" s="150"/>
      <c r="BU39" s="150">
        <v>124</v>
      </c>
      <c r="BV39" s="150"/>
      <c r="BW39" s="149">
        <f t="shared" si="29"/>
        <v>0</v>
      </c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49">
        <f t="shared" si="30"/>
        <v>171</v>
      </c>
      <c r="CM39" s="150"/>
      <c r="CN39" s="150"/>
      <c r="CO39" s="150"/>
      <c r="CP39" s="150">
        <v>171</v>
      </c>
      <c r="CQ39" s="150"/>
      <c r="CR39" s="150"/>
      <c r="CS39" s="150"/>
      <c r="CT39" s="150"/>
      <c r="CU39" s="150"/>
      <c r="CV39" s="149">
        <f t="shared" si="31"/>
        <v>0</v>
      </c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49">
        <f t="shared" si="32"/>
        <v>0</v>
      </c>
      <c r="DI39" s="150"/>
      <c r="DJ39" s="150"/>
      <c r="DK39" s="150"/>
      <c r="DL39" s="150"/>
      <c r="DM39" s="149">
        <f t="shared" si="33"/>
        <v>180.98</v>
      </c>
      <c r="DN39" s="150"/>
      <c r="DO39" s="150"/>
      <c r="DP39" s="150"/>
      <c r="DQ39" s="150"/>
      <c r="DR39" s="150"/>
      <c r="DS39" s="150">
        <v>13.29</v>
      </c>
      <c r="DT39" s="150"/>
      <c r="DU39" s="150"/>
      <c r="DV39" s="150">
        <v>167.69</v>
      </c>
      <c r="DW39" s="150"/>
      <c r="DX39" s="150"/>
      <c r="DY39" s="150"/>
      <c r="DZ39" s="150"/>
      <c r="EA39" s="149">
        <f t="shared" si="34"/>
        <v>0</v>
      </c>
      <c r="EB39" s="150"/>
      <c r="EC39" s="150"/>
      <c r="ED39" s="150"/>
      <c r="EE39" s="150"/>
      <c r="EF39" s="150"/>
      <c r="EG39" s="149"/>
      <c r="EH39" s="149">
        <f t="shared" si="35"/>
        <v>0</v>
      </c>
      <c r="EI39" s="150"/>
      <c r="EJ39" s="150"/>
      <c r="EK39" s="150"/>
      <c r="EL39" s="150"/>
      <c r="EM39" s="150"/>
      <c r="EN39" s="150"/>
      <c r="EO39" s="149">
        <f t="shared" si="36"/>
        <v>1530.15</v>
      </c>
      <c r="EP39" s="150"/>
      <c r="EQ39" s="150"/>
      <c r="ER39" s="150">
        <v>892.71</v>
      </c>
      <c r="ES39" s="150"/>
      <c r="ET39" s="150"/>
      <c r="EU39" s="150">
        <v>637.44</v>
      </c>
      <c r="EV39" s="149">
        <f t="shared" si="37"/>
        <v>0</v>
      </c>
      <c r="EW39" s="150"/>
      <c r="EX39" s="150"/>
      <c r="EY39" s="150"/>
      <c r="EZ39" s="150"/>
      <c r="FA39" s="150"/>
      <c r="FB39" s="149">
        <f t="shared" si="38"/>
        <v>0</v>
      </c>
      <c r="FC39" s="150"/>
      <c r="FD39" s="150"/>
      <c r="FE39" s="150"/>
      <c r="FF39" s="150"/>
      <c r="FG39" s="149">
        <f t="shared" si="39"/>
        <v>1155.66</v>
      </c>
      <c r="FH39" s="150"/>
      <c r="FI39" s="150"/>
      <c r="FJ39" s="150"/>
      <c r="FK39" s="150"/>
      <c r="FL39" s="150"/>
      <c r="FM39" s="150">
        <v>1155.66</v>
      </c>
      <c r="FN39" s="150"/>
      <c r="FO39" s="150"/>
      <c r="FP39" s="150"/>
    </row>
    <row r="40" s="1" customFormat="1" ht="40" customHeight="1" spans="1:172">
      <c r="A40" s="9"/>
      <c r="B40" s="21"/>
      <c r="C40" s="21"/>
      <c r="D40" s="122" t="s">
        <v>296</v>
      </c>
      <c r="E40" s="123"/>
      <c r="F40" s="125" t="s">
        <v>245</v>
      </c>
      <c r="G40" s="26" t="s">
        <v>267</v>
      </c>
      <c r="H40" s="26"/>
      <c r="I40" s="155">
        <v>64.88</v>
      </c>
      <c r="J40" s="143">
        <f t="shared" si="40"/>
        <v>64.88</v>
      </c>
      <c r="K40" s="56">
        <f t="shared" si="24"/>
        <v>4.8</v>
      </c>
      <c r="L40" s="60"/>
      <c r="M40" s="57"/>
      <c r="N40" s="57"/>
      <c r="O40" s="57"/>
      <c r="P40" s="57"/>
      <c r="Q40" s="60">
        <v>0.17</v>
      </c>
      <c r="R40" s="60">
        <v>0.58</v>
      </c>
      <c r="S40" s="60"/>
      <c r="T40" s="60">
        <v>0.63</v>
      </c>
      <c r="U40" s="60">
        <v>3.42</v>
      </c>
      <c r="V40" s="57"/>
      <c r="W40" s="57"/>
      <c r="X40" s="57"/>
      <c r="Y40" s="57"/>
      <c r="Z40" s="57"/>
      <c r="AA40" s="57"/>
      <c r="AB40" s="56">
        <f t="shared" si="25"/>
        <v>0.93</v>
      </c>
      <c r="AC40" s="60"/>
      <c r="AD40" s="57"/>
      <c r="AE40" s="57"/>
      <c r="AF40" s="57"/>
      <c r="AG40" s="57"/>
      <c r="AH40" s="60">
        <v>0.5</v>
      </c>
      <c r="AI40" s="60">
        <v>0.35</v>
      </c>
      <c r="AJ40" s="60"/>
      <c r="AK40" s="60"/>
      <c r="AL40" s="60"/>
      <c r="AM40" s="60">
        <v>0.08</v>
      </c>
      <c r="AN40" s="57">
        <v>1.23</v>
      </c>
      <c r="AO40" s="56">
        <f t="shared" si="26"/>
        <v>33.18</v>
      </c>
      <c r="AP40" s="60"/>
      <c r="AQ40" s="60">
        <v>3.55</v>
      </c>
      <c r="AR40" s="60"/>
      <c r="AS40" s="60"/>
      <c r="AT40" s="60"/>
      <c r="AU40" s="60">
        <v>20</v>
      </c>
      <c r="AV40" s="60">
        <v>0.12</v>
      </c>
      <c r="AW40" s="60">
        <v>9.51</v>
      </c>
      <c r="AX40" s="60"/>
      <c r="AY40" s="57">
        <v>0.44</v>
      </c>
      <c r="AZ40" s="56">
        <f t="shared" si="27"/>
        <v>1.41</v>
      </c>
      <c r="BA40" s="60"/>
      <c r="BB40" s="60">
        <v>1.16</v>
      </c>
      <c r="BC40" s="60"/>
      <c r="BD40" s="60"/>
      <c r="BE40" s="60"/>
      <c r="BF40" s="60"/>
      <c r="BG40" s="60">
        <v>0.25</v>
      </c>
      <c r="BH40" s="60"/>
      <c r="BI40" s="60"/>
      <c r="BJ40" s="60"/>
      <c r="BK40" s="60"/>
      <c r="BL40" s="56">
        <f t="shared" si="28"/>
        <v>0.1</v>
      </c>
      <c r="BM40" s="60"/>
      <c r="BN40" s="57"/>
      <c r="BO40" s="57"/>
      <c r="BP40" s="57"/>
      <c r="BQ40" s="57"/>
      <c r="BR40" s="57"/>
      <c r="BS40" s="57"/>
      <c r="BT40" s="57"/>
      <c r="BU40" s="60">
        <v>0.1</v>
      </c>
      <c r="BV40" s="57"/>
      <c r="BW40" s="56">
        <f t="shared" si="29"/>
        <v>2.68</v>
      </c>
      <c r="BX40" s="60"/>
      <c r="BY40" s="57"/>
      <c r="BZ40" s="57"/>
      <c r="CA40" s="60">
        <v>1.19</v>
      </c>
      <c r="CB40" s="60"/>
      <c r="CC40" s="57"/>
      <c r="CD40" s="57"/>
      <c r="CE40" s="57"/>
      <c r="CF40" s="57"/>
      <c r="CG40" s="57"/>
      <c r="CH40" s="57"/>
      <c r="CI40" s="57"/>
      <c r="CJ40" s="60">
        <v>1.1</v>
      </c>
      <c r="CK40" s="60">
        <v>0.39</v>
      </c>
      <c r="CL40" s="56">
        <f t="shared" si="30"/>
        <v>6.4</v>
      </c>
      <c r="CM40" s="60"/>
      <c r="CN40" s="57"/>
      <c r="CO40" s="57"/>
      <c r="CP40" s="57"/>
      <c r="CQ40" s="57"/>
      <c r="CR40" s="60">
        <v>0.27</v>
      </c>
      <c r="CS40" s="60">
        <v>6.13</v>
      </c>
      <c r="CT40" s="57"/>
      <c r="CU40" s="57"/>
      <c r="CV40" s="56">
        <f t="shared" si="31"/>
        <v>1.12</v>
      </c>
      <c r="CW40" s="60"/>
      <c r="CX40" s="57"/>
      <c r="CY40" s="57"/>
      <c r="CZ40" s="57"/>
      <c r="DA40" s="57"/>
      <c r="DB40" s="57"/>
      <c r="DC40" s="60">
        <v>1</v>
      </c>
      <c r="DD40" s="57"/>
      <c r="DE40" s="57"/>
      <c r="DF40" s="57"/>
      <c r="DG40" s="60">
        <v>0.12</v>
      </c>
      <c r="DH40" s="56">
        <f t="shared" si="32"/>
        <v>0</v>
      </c>
      <c r="DI40" s="60"/>
      <c r="DJ40" s="57"/>
      <c r="DK40" s="57"/>
      <c r="DL40" s="57"/>
      <c r="DM40" s="56">
        <f t="shared" si="33"/>
        <v>3.93</v>
      </c>
      <c r="DN40" s="60"/>
      <c r="DO40" s="57"/>
      <c r="DP40" s="57"/>
      <c r="DQ40" s="57"/>
      <c r="DR40" s="57"/>
      <c r="DS40" s="60"/>
      <c r="DT40" s="60">
        <v>0.13</v>
      </c>
      <c r="DU40" s="60"/>
      <c r="DV40" s="60"/>
      <c r="DW40" s="60"/>
      <c r="DX40" s="60">
        <v>3.8</v>
      </c>
      <c r="DY40" s="57"/>
      <c r="DZ40" s="57"/>
      <c r="EA40" s="56">
        <f t="shared" si="34"/>
        <v>0.75</v>
      </c>
      <c r="EB40" s="60"/>
      <c r="EC40" s="57"/>
      <c r="ED40" s="57"/>
      <c r="EE40" s="60">
        <v>0.75</v>
      </c>
      <c r="EF40" s="57"/>
      <c r="EG40" s="57"/>
      <c r="EH40" s="56">
        <f t="shared" si="35"/>
        <v>0</v>
      </c>
      <c r="EI40" s="60"/>
      <c r="EJ40" s="57"/>
      <c r="EK40" s="57"/>
      <c r="EL40" s="57"/>
      <c r="EM40" s="57"/>
      <c r="EN40" s="57"/>
      <c r="EO40" s="56">
        <f t="shared" si="36"/>
        <v>1.59</v>
      </c>
      <c r="EP40" s="60"/>
      <c r="EQ40" s="57"/>
      <c r="ER40" s="57"/>
      <c r="ES40" s="60">
        <v>1.59</v>
      </c>
      <c r="ET40" s="57"/>
      <c r="EU40" s="57"/>
      <c r="EV40" s="56">
        <f t="shared" si="37"/>
        <v>1.05</v>
      </c>
      <c r="EW40" s="60"/>
      <c r="EX40" s="57"/>
      <c r="EY40" s="60">
        <v>0.26</v>
      </c>
      <c r="EZ40" s="60">
        <v>0.62</v>
      </c>
      <c r="FA40" s="60">
        <v>0.17</v>
      </c>
      <c r="FB40" s="56">
        <f t="shared" si="38"/>
        <v>3.01</v>
      </c>
      <c r="FC40" s="60"/>
      <c r="FD40" s="57"/>
      <c r="FE40" s="60">
        <v>1.15</v>
      </c>
      <c r="FF40" s="60">
        <v>1.86</v>
      </c>
      <c r="FG40" s="56">
        <f t="shared" si="39"/>
        <v>2.26</v>
      </c>
      <c r="FH40" s="60"/>
      <c r="FI40" s="57"/>
      <c r="FJ40" s="57"/>
      <c r="FK40" s="57"/>
      <c r="FL40" s="57"/>
      <c r="FM40" s="57"/>
      <c r="FN40" s="57"/>
      <c r="FO40" s="60">
        <v>0.9</v>
      </c>
      <c r="FP40" s="60">
        <v>1.36</v>
      </c>
    </row>
    <row r="41" s="1" customFormat="1" ht="40" customHeight="1" spans="1:172">
      <c r="A41" s="9"/>
      <c r="B41" s="21"/>
      <c r="C41" s="31"/>
      <c r="D41" s="122" t="s">
        <v>297</v>
      </c>
      <c r="E41" s="123"/>
      <c r="F41" s="125" t="s">
        <v>262</v>
      </c>
      <c r="G41" s="26" t="s">
        <v>279</v>
      </c>
      <c r="H41" s="26"/>
      <c r="I41" s="156">
        <v>0.03</v>
      </c>
      <c r="J41" s="143">
        <f>AVERAGE(K41,AB41,AN41,AO41,AY41,AZ41,BL41,BW41,CL41,CV41,DH41,DM41,DR41,EA41,EH41,EO41,EV41,FB41,FG41)</f>
        <v>0.03</v>
      </c>
      <c r="K41" s="157">
        <v>0.03</v>
      </c>
      <c r="L41" s="150"/>
      <c r="M41" s="158">
        <v>0.03</v>
      </c>
      <c r="N41" s="158">
        <v>0.03</v>
      </c>
      <c r="O41" s="158">
        <v>0.03</v>
      </c>
      <c r="P41" s="158">
        <v>0.03</v>
      </c>
      <c r="Q41" s="158">
        <v>0.03</v>
      </c>
      <c r="R41" s="158">
        <v>0.03</v>
      </c>
      <c r="S41" s="158">
        <v>0.03</v>
      </c>
      <c r="T41" s="158">
        <v>0.03</v>
      </c>
      <c r="U41" s="158">
        <v>0.03</v>
      </c>
      <c r="V41" s="158">
        <v>0.03</v>
      </c>
      <c r="W41" s="158">
        <v>0.03</v>
      </c>
      <c r="X41" s="158">
        <v>0.03</v>
      </c>
      <c r="Y41" s="158">
        <v>0.03</v>
      </c>
      <c r="Z41" s="158">
        <v>0.03</v>
      </c>
      <c r="AA41" s="158">
        <v>0.03</v>
      </c>
      <c r="AB41" s="157">
        <v>0.03</v>
      </c>
      <c r="AC41" s="158">
        <v>0.03</v>
      </c>
      <c r="AD41" s="158">
        <v>0.03</v>
      </c>
      <c r="AE41" s="158">
        <v>0.03</v>
      </c>
      <c r="AF41" s="158">
        <v>0.03</v>
      </c>
      <c r="AG41" s="158">
        <v>0.03</v>
      </c>
      <c r="AH41" s="158">
        <v>0.03</v>
      </c>
      <c r="AI41" s="158">
        <v>0.03</v>
      </c>
      <c r="AJ41" s="158">
        <v>0.03</v>
      </c>
      <c r="AK41" s="158">
        <v>0.03</v>
      </c>
      <c r="AL41" s="158">
        <v>0.03</v>
      </c>
      <c r="AM41" s="158">
        <v>0.03</v>
      </c>
      <c r="AN41" s="157">
        <v>0.03</v>
      </c>
      <c r="AO41" s="157">
        <v>0.03</v>
      </c>
      <c r="AP41" s="150"/>
      <c r="AQ41" s="158">
        <v>0.03</v>
      </c>
      <c r="AR41" s="150"/>
      <c r="AS41" s="158">
        <v>0.03</v>
      </c>
      <c r="AT41" s="158">
        <v>0.03</v>
      </c>
      <c r="AU41" s="158">
        <v>0.03</v>
      </c>
      <c r="AV41" s="158">
        <v>0.03</v>
      </c>
      <c r="AW41" s="158">
        <v>0.03</v>
      </c>
      <c r="AX41" s="158">
        <v>0.03</v>
      </c>
      <c r="AY41" s="157">
        <v>0.03</v>
      </c>
      <c r="AZ41" s="157">
        <v>0.03</v>
      </c>
      <c r="BA41" s="150"/>
      <c r="BB41" s="158">
        <v>0.03</v>
      </c>
      <c r="BC41" s="158">
        <v>0.03</v>
      </c>
      <c r="BD41" s="158">
        <v>0.03</v>
      </c>
      <c r="BE41" s="158">
        <v>0.03</v>
      </c>
      <c r="BF41" s="158">
        <v>0.03</v>
      </c>
      <c r="BG41" s="158">
        <v>0.03</v>
      </c>
      <c r="BH41" s="158">
        <v>0.03</v>
      </c>
      <c r="BI41" s="158">
        <v>0.03</v>
      </c>
      <c r="BJ41" s="158">
        <v>0.03</v>
      </c>
      <c r="BK41" s="158">
        <v>0.03</v>
      </c>
      <c r="BL41" s="157">
        <v>0.03</v>
      </c>
      <c r="BM41" s="150"/>
      <c r="BN41" s="158">
        <v>0.03</v>
      </c>
      <c r="BO41" s="150"/>
      <c r="BP41" s="158">
        <v>0.03</v>
      </c>
      <c r="BQ41" s="158">
        <v>0.03</v>
      </c>
      <c r="BR41" s="158">
        <v>0.03</v>
      </c>
      <c r="BS41" s="158">
        <v>0.03</v>
      </c>
      <c r="BT41" s="158">
        <v>0.03</v>
      </c>
      <c r="BU41" s="158">
        <v>0.03</v>
      </c>
      <c r="BV41" s="158">
        <v>0.03</v>
      </c>
      <c r="BW41" s="157">
        <v>0.03</v>
      </c>
      <c r="BX41" s="158">
        <v>0.03</v>
      </c>
      <c r="BY41" s="158">
        <v>0.03</v>
      </c>
      <c r="BZ41" s="158">
        <v>0.03</v>
      </c>
      <c r="CA41" s="158">
        <v>0.03</v>
      </c>
      <c r="CB41" s="158">
        <v>0.03</v>
      </c>
      <c r="CC41" s="150"/>
      <c r="CD41" s="158">
        <v>0.03</v>
      </c>
      <c r="CE41" s="158">
        <v>0.03</v>
      </c>
      <c r="CF41" s="158">
        <v>0.03</v>
      </c>
      <c r="CG41" s="158">
        <v>0.03</v>
      </c>
      <c r="CH41" s="150"/>
      <c r="CI41" s="158">
        <v>0.03</v>
      </c>
      <c r="CJ41" s="158">
        <v>0.03</v>
      </c>
      <c r="CK41" s="158">
        <v>0.03</v>
      </c>
      <c r="CL41" s="157">
        <v>0.03</v>
      </c>
      <c r="CM41" s="158">
        <v>0.03</v>
      </c>
      <c r="CN41" s="158">
        <v>0.03</v>
      </c>
      <c r="CO41" s="158">
        <v>0.03</v>
      </c>
      <c r="CP41" s="158">
        <v>0.03</v>
      </c>
      <c r="CQ41" s="158">
        <v>0.03</v>
      </c>
      <c r="CR41" s="158">
        <v>0.03</v>
      </c>
      <c r="CS41" s="158">
        <v>0.03</v>
      </c>
      <c r="CT41" s="158">
        <v>0.03</v>
      </c>
      <c r="CU41" s="158">
        <v>0.03</v>
      </c>
      <c r="CV41" s="157">
        <v>0.03</v>
      </c>
      <c r="CW41" s="150"/>
      <c r="CX41" s="158">
        <v>0.03</v>
      </c>
      <c r="CY41" s="158">
        <v>0.03</v>
      </c>
      <c r="CZ41" s="158">
        <v>0.03</v>
      </c>
      <c r="DA41" s="158">
        <v>0.03</v>
      </c>
      <c r="DB41" s="158">
        <v>0.03</v>
      </c>
      <c r="DC41" s="158">
        <v>0.03</v>
      </c>
      <c r="DD41" s="158">
        <v>0.03</v>
      </c>
      <c r="DE41" s="158">
        <v>0.03</v>
      </c>
      <c r="DF41" s="158">
        <v>0.03</v>
      </c>
      <c r="DG41" s="158">
        <v>0.03</v>
      </c>
      <c r="DH41" s="157">
        <v>0.03</v>
      </c>
      <c r="DI41" s="150"/>
      <c r="DJ41" s="158">
        <v>0.03</v>
      </c>
      <c r="DK41" s="158">
        <v>0.03</v>
      </c>
      <c r="DL41" s="158">
        <v>0.03</v>
      </c>
      <c r="DM41" s="157">
        <v>0.03</v>
      </c>
      <c r="DN41" s="150"/>
      <c r="DO41" s="158">
        <v>0.03</v>
      </c>
      <c r="DP41" s="158">
        <v>0.03</v>
      </c>
      <c r="DQ41" s="158">
        <v>0.03</v>
      </c>
      <c r="DR41" s="158">
        <v>0.03</v>
      </c>
      <c r="DS41" s="158">
        <v>0.03</v>
      </c>
      <c r="DT41" s="158">
        <v>0.03</v>
      </c>
      <c r="DU41" s="158">
        <v>0.03</v>
      </c>
      <c r="DV41" s="158">
        <v>0.03</v>
      </c>
      <c r="DW41" s="158">
        <v>0.03</v>
      </c>
      <c r="DX41" s="158">
        <v>0.03</v>
      </c>
      <c r="DY41" s="158">
        <v>0.03</v>
      </c>
      <c r="DZ41" s="158">
        <v>0.03</v>
      </c>
      <c r="EA41" s="157">
        <v>0.03</v>
      </c>
      <c r="EB41" s="150"/>
      <c r="EC41" s="158">
        <v>0.03</v>
      </c>
      <c r="ED41" s="158">
        <v>0.03</v>
      </c>
      <c r="EE41" s="158">
        <v>0.03</v>
      </c>
      <c r="EF41" s="158">
        <v>0.03</v>
      </c>
      <c r="EG41" s="157">
        <v>0.03</v>
      </c>
      <c r="EH41" s="157">
        <v>0.03</v>
      </c>
      <c r="EI41" s="150"/>
      <c r="EJ41" s="158">
        <v>0.03</v>
      </c>
      <c r="EK41" s="158">
        <v>0.03</v>
      </c>
      <c r="EL41" s="158">
        <v>0.03</v>
      </c>
      <c r="EM41" s="158">
        <v>0.03</v>
      </c>
      <c r="EN41" s="158">
        <v>0.03</v>
      </c>
      <c r="EO41" s="157">
        <v>0.03</v>
      </c>
      <c r="EP41" s="150"/>
      <c r="EQ41" s="158">
        <v>0.03</v>
      </c>
      <c r="ER41" s="158">
        <v>0.03</v>
      </c>
      <c r="ES41" s="150"/>
      <c r="ET41" s="158">
        <v>0.03</v>
      </c>
      <c r="EU41" s="158">
        <v>0.03</v>
      </c>
      <c r="EV41" s="157">
        <v>0.03</v>
      </c>
      <c r="EW41" s="150"/>
      <c r="EX41" s="158">
        <v>0.03</v>
      </c>
      <c r="EY41" s="158">
        <v>0.03</v>
      </c>
      <c r="EZ41" s="158">
        <v>0.03</v>
      </c>
      <c r="FA41" s="158">
        <v>0.03</v>
      </c>
      <c r="FB41" s="157">
        <v>0.03</v>
      </c>
      <c r="FC41" s="150"/>
      <c r="FD41" s="158">
        <v>0.03</v>
      </c>
      <c r="FE41" s="158">
        <v>0.03</v>
      </c>
      <c r="FF41" s="158">
        <v>0.03</v>
      </c>
      <c r="FG41" s="157">
        <v>0.03</v>
      </c>
      <c r="FH41" s="158">
        <v>0.03</v>
      </c>
      <c r="FI41" s="158">
        <v>0.03</v>
      </c>
      <c r="FJ41" s="158">
        <v>0.03</v>
      </c>
      <c r="FK41" s="158">
        <v>0.03</v>
      </c>
      <c r="FL41" s="158">
        <v>0.03</v>
      </c>
      <c r="FM41" s="158">
        <v>0.03</v>
      </c>
      <c r="FN41" s="158">
        <v>0.03</v>
      </c>
      <c r="FO41" s="158">
        <v>0.03</v>
      </c>
      <c r="FP41" s="158">
        <v>0.03</v>
      </c>
    </row>
    <row r="42" s="1" customFormat="1" ht="40" customHeight="1" spans="1:172">
      <c r="A42" s="9"/>
      <c r="B42" s="21"/>
      <c r="C42" s="16" t="s">
        <v>298</v>
      </c>
      <c r="D42" s="122" t="s">
        <v>299</v>
      </c>
      <c r="E42" s="123"/>
      <c r="F42" s="125" t="s">
        <v>245</v>
      </c>
      <c r="G42" s="26" t="s">
        <v>300</v>
      </c>
      <c r="H42" s="26"/>
      <c r="I42" s="27">
        <v>70.68</v>
      </c>
      <c r="J42" s="143">
        <f t="shared" ref="J42:J55" si="41">K42+AB42+AN42+AO42+AY42+AZ42+BL42+BW42+CL42+CV42+DH42+DM42+EA42+EG42+EH42+EO42+EV42+FB42+FG42</f>
        <v>70.68</v>
      </c>
      <c r="K42" s="56">
        <f t="shared" ref="K42:K46" si="42">SUM(L42:AA42)</f>
        <v>5.31</v>
      </c>
      <c r="L42" s="60"/>
      <c r="M42" s="57"/>
      <c r="N42" s="57"/>
      <c r="O42" s="57"/>
      <c r="P42" s="57"/>
      <c r="Q42" s="60">
        <v>0.25</v>
      </c>
      <c r="R42" s="60"/>
      <c r="S42" s="60"/>
      <c r="T42" s="60">
        <v>0.66</v>
      </c>
      <c r="U42" s="60">
        <v>4.4</v>
      </c>
      <c r="V42" s="57"/>
      <c r="W42" s="57"/>
      <c r="X42" s="57"/>
      <c r="Y42" s="57"/>
      <c r="Z42" s="57"/>
      <c r="AA42" s="57"/>
      <c r="AB42" s="56">
        <f t="shared" ref="AB42:AB46" si="43">SUM(AC42:AM42)</f>
        <v>4.71</v>
      </c>
      <c r="AC42" s="60"/>
      <c r="AD42" s="57"/>
      <c r="AE42" s="57"/>
      <c r="AF42" s="57"/>
      <c r="AG42" s="57"/>
      <c r="AH42" s="60">
        <v>4.1</v>
      </c>
      <c r="AI42" s="60">
        <v>0.38</v>
      </c>
      <c r="AJ42" s="60"/>
      <c r="AK42" s="60"/>
      <c r="AL42" s="60"/>
      <c r="AM42" s="60">
        <v>0.23</v>
      </c>
      <c r="AN42" s="57">
        <v>1.38</v>
      </c>
      <c r="AO42" s="56">
        <f t="shared" ref="AO42:AO46" si="44">SUM(AP42:AX42)</f>
        <v>29.6</v>
      </c>
      <c r="AP42" s="60"/>
      <c r="AQ42" s="60">
        <v>6.5</v>
      </c>
      <c r="AR42" s="60"/>
      <c r="AS42" s="60"/>
      <c r="AT42" s="60"/>
      <c r="AU42" s="60">
        <v>12</v>
      </c>
      <c r="AV42" s="60">
        <v>4.5</v>
      </c>
      <c r="AW42" s="60">
        <v>6.6</v>
      </c>
      <c r="AX42" s="60"/>
      <c r="AY42" s="57">
        <v>1.46</v>
      </c>
      <c r="AZ42" s="56">
        <f t="shared" ref="AZ42:AZ46" si="45">SUM(BA42:BK42)</f>
        <v>1.65</v>
      </c>
      <c r="BA42" s="60"/>
      <c r="BB42" s="60">
        <v>0.81</v>
      </c>
      <c r="BC42" s="60"/>
      <c r="BD42" s="60"/>
      <c r="BE42" s="60"/>
      <c r="BF42" s="60"/>
      <c r="BG42" s="60">
        <v>0.84</v>
      </c>
      <c r="BH42" s="60"/>
      <c r="BI42" s="60"/>
      <c r="BJ42" s="60"/>
      <c r="BK42" s="60"/>
      <c r="BL42" s="56">
        <f t="shared" ref="BL42:BL46" si="46">SUM(BM42:BV42)</f>
        <v>0</v>
      </c>
      <c r="BM42" s="60"/>
      <c r="BN42" s="57"/>
      <c r="BO42" s="57"/>
      <c r="BP42" s="57"/>
      <c r="BQ42" s="57"/>
      <c r="BR42" s="57"/>
      <c r="BS42" s="57"/>
      <c r="BT42" s="57"/>
      <c r="BU42" s="60"/>
      <c r="BV42" s="57"/>
      <c r="BW42" s="56">
        <f t="shared" ref="BW42:BW46" si="47">SUM(BX42:CK42)</f>
        <v>4.52</v>
      </c>
      <c r="BX42" s="60"/>
      <c r="BY42" s="57"/>
      <c r="BZ42" s="57"/>
      <c r="CA42" s="60">
        <v>2.27</v>
      </c>
      <c r="CB42" s="60"/>
      <c r="CC42" s="57"/>
      <c r="CD42" s="57"/>
      <c r="CE42" s="57"/>
      <c r="CF42" s="57"/>
      <c r="CG42" s="57"/>
      <c r="CH42" s="57"/>
      <c r="CI42" s="57"/>
      <c r="CJ42" s="60">
        <v>1.8</v>
      </c>
      <c r="CK42" s="60">
        <v>0.45</v>
      </c>
      <c r="CL42" s="56">
        <f t="shared" ref="CL42:CL46" si="48">SUM(CM42:CU42)</f>
        <v>6.76</v>
      </c>
      <c r="CM42" s="60"/>
      <c r="CN42" s="57"/>
      <c r="CO42" s="57"/>
      <c r="CP42" s="57"/>
      <c r="CQ42" s="57"/>
      <c r="CR42" s="60">
        <v>0.17</v>
      </c>
      <c r="CS42" s="60">
        <v>6.59</v>
      </c>
      <c r="CT42" s="57"/>
      <c r="CU42" s="57"/>
      <c r="CV42" s="56">
        <f t="shared" ref="CV42:CV46" si="49">SUM(CW42:DG42)</f>
        <v>0.44</v>
      </c>
      <c r="CW42" s="60"/>
      <c r="CX42" s="57"/>
      <c r="CY42" s="57"/>
      <c r="CZ42" s="57"/>
      <c r="DA42" s="57"/>
      <c r="DB42" s="57"/>
      <c r="DC42" s="60">
        <v>0.21</v>
      </c>
      <c r="DD42" s="57"/>
      <c r="DE42" s="57"/>
      <c r="DF42" s="57"/>
      <c r="DG42" s="60">
        <v>0.23</v>
      </c>
      <c r="DH42" s="56">
        <f t="shared" ref="DH42:DH46" si="50">SUM(DI42:DL42)</f>
        <v>0</v>
      </c>
      <c r="DI42" s="60"/>
      <c r="DJ42" s="57"/>
      <c r="DK42" s="57"/>
      <c r="DL42" s="57"/>
      <c r="DM42" s="56">
        <f t="shared" ref="DM42:DM46" si="51">SUM(DN42:DZ42)</f>
        <v>5.99</v>
      </c>
      <c r="DN42" s="60"/>
      <c r="DO42" s="57"/>
      <c r="DP42" s="57"/>
      <c r="DQ42" s="57"/>
      <c r="DR42" s="57"/>
      <c r="DS42" s="60"/>
      <c r="DT42" s="60">
        <v>0.19</v>
      </c>
      <c r="DU42" s="60"/>
      <c r="DV42" s="60"/>
      <c r="DW42" s="60"/>
      <c r="DX42" s="60">
        <v>5.8</v>
      </c>
      <c r="DY42" s="57"/>
      <c r="DZ42" s="57"/>
      <c r="EA42" s="56">
        <f t="shared" ref="EA42:EA46" si="52">SUM(EB42:EF42)</f>
        <v>0.66</v>
      </c>
      <c r="EB42" s="60"/>
      <c r="EC42" s="57"/>
      <c r="ED42" s="57"/>
      <c r="EE42" s="60">
        <v>0.66</v>
      </c>
      <c r="EF42" s="57"/>
      <c r="EG42" s="57"/>
      <c r="EH42" s="56">
        <f t="shared" ref="EH42:EH46" si="53">SUM(EI42:EN42)</f>
        <v>0</v>
      </c>
      <c r="EI42" s="60"/>
      <c r="EJ42" s="57"/>
      <c r="EK42" s="57"/>
      <c r="EL42" s="57"/>
      <c r="EM42" s="57"/>
      <c r="EN42" s="57"/>
      <c r="EO42" s="56">
        <f t="shared" ref="EO42:EO46" si="54">SUM(EP42:EU42)</f>
        <v>2.81</v>
      </c>
      <c r="EP42" s="60"/>
      <c r="EQ42" s="57"/>
      <c r="ER42" s="57"/>
      <c r="ES42" s="60">
        <v>2.81</v>
      </c>
      <c r="ET42" s="57"/>
      <c r="EU42" s="57"/>
      <c r="EV42" s="56">
        <f t="shared" ref="EV42:EV46" si="55">SUM(EW42:FA42)</f>
        <v>2.3</v>
      </c>
      <c r="EW42" s="60"/>
      <c r="EX42" s="57"/>
      <c r="EY42" s="60">
        <v>1.45</v>
      </c>
      <c r="EZ42" s="60">
        <v>0.52</v>
      </c>
      <c r="FA42" s="60">
        <v>0.33</v>
      </c>
      <c r="FB42" s="56">
        <f t="shared" ref="FB42:FB46" si="56">SUM(FC42:FF42)</f>
        <v>1.7</v>
      </c>
      <c r="FC42" s="60"/>
      <c r="FD42" s="57"/>
      <c r="FE42" s="60">
        <v>0.65</v>
      </c>
      <c r="FF42" s="60">
        <v>1.05</v>
      </c>
      <c r="FG42" s="56">
        <f t="shared" ref="FG42:FG46" si="57">SUM(FH42:FP42)</f>
        <v>1.39</v>
      </c>
      <c r="FH42" s="60"/>
      <c r="FI42" s="57"/>
      <c r="FJ42" s="57"/>
      <c r="FK42" s="57"/>
      <c r="FL42" s="57"/>
      <c r="FM42" s="57"/>
      <c r="FN42" s="57"/>
      <c r="FO42" s="60">
        <v>0.48</v>
      </c>
      <c r="FP42" s="60">
        <v>0.91</v>
      </c>
    </row>
    <row r="43" s="1" customFormat="1" ht="40" customHeight="1" spans="1:172">
      <c r="A43" s="9"/>
      <c r="B43" s="21"/>
      <c r="C43" s="21"/>
      <c r="D43" s="122" t="s">
        <v>301</v>
      </c>
      <c r="E43" s="123"/>
      <c r="F43" s="125" t="s">
        <v>302</v>
      </c>
      <c r="G43" s="26" t="s">
        <v>300</v>
      </c>
      <c r="H43" s="26"/>
      <c r="I43" s="151">
        <v>2.768</v>
      </c>
      <c r="J43" s="143">
        <f t="shared" si="41"/>
        <v>2.768</v>
      </c>
      <c r="K43" s="56">
        <f t="shared" si="42"/>
        <v>0.344</v>
      </c>
      <c r="L43" s="61"/>
      <c r="M43" s="60"/>
      <c r="N43" s="60">
        <v>0.024</v>
      </c>
      <c r="O43" s="60"/>
      <c r="P43" s="60"/>
      <c r="Q43" s="60"/>
      <c r="R43" s="60"/>
      <c r="S43" s="60"/>
      <c r="T43" s="60"/>
      <c r="U43" s="60">
        <v>0.2</v>
      </c>
      <c r="V43" s="60"/>
      <c r="W43" s="60"/>
      <c r="X43" s="60"/>
      <c r="Y43" s="60"/>
      <c r="Z43" s="60">
        <v>0.04</v>
      </c>
      <c r="AA43" s="60">
        <v>0.08</v>
      </c>
      <c r="AB43" s="56">
        <f t="shared" si="43"/>
        <v>0.184</v>
      </c>
      <c r="AC43" s="61"/>
      <c r="AD43" s="60">
        <v>0.008</v>
      </c>
      <c r="AE43" s="60">
        <v>0.096</v>
      </c>
      <c r="AF43" s="60"/>
      <c r="AG43" s="60"/>
      <c r="AH43" s="60"/>
      <c r="AI43" s="60"/>
      <c r="AJ43" s="60"/>
      <c r="AK43" s="60"/>
      <c r="AL43" s="60"/>
      <c r="AM43" s="60">
        <v>0.08</v>
      </c>
      <c r="AN43" s="57"/>
      <c r="AO43" s="56">
        <f t="shared" si="44"/>
        <v>0.088</v>
      </c>
      <c r="AP43" s="61"/>
      <c r="AQ43" s="60">
        <v>0.008</v>
      </c>
      <c r="AR43" s="60">
        <v>0.016</v>
      </c>
      <c r="AS43" s="60"/>
      <c r="AT43" s="60"/>
      <c r="AU43" s="60">
        <v>0.064</v>
      </c>
      <c r="AV43" s="60"/>
      <c r="AW43" s="60"/>
      <c r="AX43" s="60"/>
      <c r="AY43" s="57"/>
      <c r="AZ43" s="56">
        <f t="shared" si="45"/>
        <v>0.192</v>
      </c>
      <c r="BA43" s="61"/>
      <c r="BB43" s="60"/>
      <c r="BC43" s="60"/>
      <c r="BD43" s="60"/>
      <c r="BE43" s="60"/>
      <c r="BF43" s="60"/>
      <c r="BG43" s="60">
        <v>0.088</v>
      </c>
      <c r="BH43" s="60"/>
      <c r="BI43" s="60">
        <v>0.104</v>
      </c>
      <c r="BJ43" s="60"/>
      <c r="BK43" s="60"/>
      <c r="BL43" s="56">
        <f t="shared" si="46"/>
        <v>0.16</v>
      </c>
      <c r="BM43" s="61"/>
      <c r="BN43" s="60">
        <v>0.08</v>
      </c>
      <c r="BO43" s="60"/>
      <c r="BP43" s="60">
        <v>0.08</v>
      </c>
      <c r="BQ43" s="60"/>
      <c r="BR43" s="60"/>
      <c r="BS43" s="60"/>
      <c r="BT43" s="60"/>
      <c r="BU43" s="60"/>
      <c r="BV43" s="60"/>
      <c r="BW43" s="56">
        <f t="shared" si="47"/>
        <v>0.24</v>
      </c>
      <c r="BX43" s="61"/>
      <c r="BY43" s="60"/>
      <c r="BZ43" s="60"/>
      <c r="CA43" s="60">
        <v>0.08</v>
      </c>
      <c r="CB43" s="60"/>
      <c r="CC43" s="60"/>
      <c r="CD43" s="60">
        <v>0.16</v>
      </c>
      <c r="CE43" s="60"/>
      <c r="CF43" s="60"/>
      <c r="CG43" s="60"/>
      <c r="CH43" s="60"/>
      <c r="CI43" s="60"/>
      <c r="CJ43" s="60"/>
      <c r="CK43" s="60"/>
      <c r="CL43" s="56">
        <f t="shared" si="48"/>
        <v>0.024</v>
      </c>
      <c r="CM43" s="61"/>
      <c r="CN43" s="60"/>
      <c r="CO43" s="60">
        <v>0.024</v>
      </c>
      <c r="CP43" s="60"/>
      <c r="CQ43" s="60"/>
      <c r="CR43" s="60"/>
      <c r="CS43" s="60"/>
      <c r="CT43" s="60"/>
      <c r="CU43" s="60"/>
      <c r="CV43" s="56">
        <f t="shared" si="49"/>
        <v>0.264</v>
      </c>
      <c r="CW43" s="61"/>
      <c r="CX43" s="60"/>
      <c r="CY43" s="60"/>
      <c r="CZ43" s="60">
        <v>0.016</v>
      </c>
      <c r="DA43" s="60"/>
      <c r="DB43" s="60"/>
      <c r="DC43" s="60">
        <v>0.08</v>
      </c>
      <c r="DD43" s="60"/>
      <c r="DE43" s="60"/>
      <c r="DF43" s="60">
        <v>0.16</v>
      </c>
      <c r="DG43" s="60">
        <v>0.008</v>
      </c>
      <c r="DH43" s="56">
        <f t="shared" si="50"/>
        <v>0.08</v>
      </c>
      <c r="DI43" s="61"/>
      <c r="DJ43" s="60">
        <v>0.08</v>
      </c>
      <c r="DK43" s="60"/>
      <c r="DL43" s="60"/>
      <c r="DM43" s="56">
        <f t="shared" si="51"/>
        <v>0.008</v>
      </c>
      <c r="DN43" s="61"/>
      <c r="DO43" s="60"/>
      <c r="DP43" s="60"/>
      <c r="DQ43" s="60"/>
      <c r="DR43" s="60"/>
      <c r="DS43" s="60"/>
      <c r="DT43" s="60">
        <v>0.008</v>
      </c>
      <c r="DU43" s="60"/>
      <c r="DV43" s="60"/>
      <c r="DW43" s="60"/>
      <c r="DX43" s="60"/>
      <c r="DY43" s="60"/>
      <c r="DZ43" s="60"/>
      <c r="EA43" s="56">
        <f t="shared" si="52"/>
        <v>0.512</v>
      </c>
      <c r="EB43" s="61"/>
      <c r="EC43" s="60">
        <v>0.064</v>
      </c>
      <c r="ED43" s="60">
        <v>0.104</v>
      </c>
      <c r="EE43" s="60">
        <v>0.176</v>
      </c>
      <c r="EF43" s="60">
        <v>0.168</v>
      </c>
      <c r="EG43" s="57">
        <v>0.016</v>
      </c>
      <c r="EH43" s="56">
        <f t="shared" si="53"/>
        <v>0.08</v>
      </c>
      <c r="EI43" s="61"/>
      <c r="EJ43" s="60"/>
      <c r="EK43" s="60">
        <v>0.08</v>
      </c>
      <c r="EL43" s="60"/>
      <c r="EM43" s="60"/>
      <c r="EN43" s="60"/>
      <c r="EO43" s="56">
        <f t="shared" si="54"/>
        <v>0.24</v>
      </c>
      <c r="EP43" s="61"/>
      <c r="EQ43" s="60"/>
      <c r="ER43" s="60"/>
      <c r="ES43" s="60">
        <v>0.08</v>
      </c>
      <c r="ET43" s="60"/>
      <c r="EU43" s="60">
        <v>0.16</v>
      </c>
      <c r="EV43" s="56">
        <f t="shared" si="55"/>
        <v>0</v>
      </c>
      <c r="EW43" s="61"/>
      <c r="EX43" s="60"/>
      <c r="EY43" s="60"/>
      <c r="EZ43" s="60"/>
      <c r="FA43" s="60"/>
      <c r="FB43" s="56">
        <f t="shared" si="56"/>
        <v>0</v>
      </c>
      <c r="FC43" s="61"/>
      <c r="FD43" s="60"/>
      <c r="FE43" s="60"/>
      <c r="FF43" s="60"/>
      <c r="FG43" s="56">
        <f t="shared" si="57"/>
        <v>0.336</v>
      </c>
      <c r="FH43" s="61"/>
      <c r="FI43" s="60"/>
      <c r="FJ43" s="60">
        <v>0.008</v>
      </c>
      <c r="FK43" s="60">
        <v>0.16</v>
      </c>
      <c r="FL43" s="60">
        <v>0.08</v>
      </c>
      <c r="FM43" s="60">
        <v>0.08</v>
      </c>
      <c r="FN43" s="60">
        <v>0.008</v>
      </c>
      <c r="FO43" s="60"/>
      <c r="FP43" s="60"/>
    </row>
    <row r="44" s="1" customFormat="1" ht="40" customHeight="1" spans="1:172">
      <c r="A44" s="9"/>
      <c r="B44" s="21"/>
      <c r="C44" s="21"/>
      <c r="D44" s="122" t="s">
        <v>303</v>
      </c>
      <c r="E44" s="123"/>
      <c r="F44" s="125" t="s">
        <v>255</v>
      </c>
      <c r="G44" s="26" t="s">
        <v>300</v>
      </c>
      <c r="H44" s="26"/>
      <c r="I44" s="151">
        <v>36.28</v>
      </c>
      <c r="J44" s="143">
        <f t="shared" si="41"/>
        <v>36.28</v>
      </c>
      <c r="K44" s="56">
        <f t="shared" si="42"/>
        <v>3.99</v>
      </c>
      <c r="L44" s="61"/>
      <c r="M44" s="60">
        <v>0.52</v>
      </c>
      <c r="N44" s="60">
        <v>0.27</v>
      </c>
      <c r="O44" s="60">
        <v>0.14</v>
      </c>
      <c r="P44" s="60">
        <v>0.32</v>
      </c>
      <c r="Q44" s="60">
        <v>0.47</v>
      </c>
      <c r="R44" s="60">
        <v>0.23</v>
      </c>
      <c r="S44" s="60">
        <v>0.27</v>
      </c>
      <c r="T44" s="60">
        <v>0.09</v>
      </c>
      <c r="U44" s="60">
        <v>0.27</v>
      </c>
      <c r="V44" s="60">
        <v>0.18</v>
      </c>
      <c r="W44" s="60">
        <v>0.32</v>
      </c>
      <c r="X44" s="60">
        <v>0.43</v>
      </c>
      <c r="Y44" s="60">
        <v>0.39</v>
      </c>
      <c r="Z44" s="60">
        <v>0.09</v>
      </c>
      <c r="AA44" s="60"/>
      <c r="AB44" s="56">
        <f t="shared" si="43"/>
        <v>4.77</v>
      </c>
      <c r="AC44" s="61"/>
      <c r="AD44" s="60">
        <v>0.23</v>
      </c>
      <c r="AE44" s="60">
        <v>0.91</v>
      </c>
      <c r="AF44" s="60">
        <v>1.3</v>
      </c>
      <c r="AG44" s="60">
        <v>0.46</v>
      </c>
      <c r="AH44" s="60">
        <v>0.27</v>
      </c>
      <c r="AI44" s="60">
        <v>0.55</v>
      </c>
      <c r="AJ44" s="60">
        <v>0.27</v>
      </c>
      <c r="AK44" s="60">
        <v>0.14</v>
      </c>
      <c r="AL44" s="60">
        <v>0.37</v>
      </c>
      <c r="AM44" s="60">
        <v>0.27</v>
      </c>
      <c r="AN44" s="57">
        <v>1.27</v>
      </c>
      <c r="AO44" s="56">
        <f t="shared" si="44"/>
        <v>2.62</v>
      </c>
      <c r="AP44" s="61"/>
      <c r="AQ44" s="60">
        <v>0.09</v>
      </c>
      <c r="AR44" s="60">
        <v>0.18</v>
      </c>
      <c r="AS44" s="60">
        <v>0.09</v>
      </c>
      <c r="AT44" s="60">
        <v>0.8</v>
      </c>
      <c r="AU44" s="60">
        <v>0.37</v>
      </c>
      <c r="AV44" s="60">
        <v>0.27</v>
      </c>
      <c r="AW44" s="60">
        <v>0.27</v>
      </c>
      <c r="AX44" s="60">
        <v>0.55</v>
      </c>
      <c r="AY44" s="57">
        <v>0.96</v>
      </c>
      <c r="AZ44" s="56">
        <f t="shared" si="45"/>
        <v>1.59</v>
      </c>
      <c r="BA44" s="61"/>
      <c r="BB44" s="60">
        <v>0.14</v>
      </c>
      <c r="BC44" s="60">
        <v>0.14</v>
      </c>
      <c r="BD44" s="60">
        <v>0.14</v>
      </c>
      <c r="BE44" s="60">
        <v>0.09</v>
      </c>
      <c r="BF44" s="60">
        <v>0.18</v>
      </c>
      <c r="BG44" s="60">
        <v>0.18</v>
      </c>
      <c r="BH44" s="60">
        <v>0.27</v>
      </c>
      <c r="BI44" s="60">
        <v>0.09</v>
      </c>
      <c r="BJ44" s="60">
        <v>0.27</v>
      </c>
      <c r="BK44" s="60">
        <v>0.09</v>
      </c>
      <c r="BL44" s="56">
        <f t="shared" si="46"/>
        <v>2.4</v>
      </c>
      <c r="BM44" s="61"/>
      <c r="BN44" s="60">
        <v>0.27</v>
      </c>
      <c r="BO44" s="60">
        <v>0.41</v>
      </c>
      <c r="BP44" s="60">
        <v>0.27</v>
      </c>
      <c r="BQ44" s="60">
        <v>0.41</v>
      </c>
      <c r="BR44" s="60">
        <v>0.18</v>
      </c>
      <c r="BS44" s="60">
        <v>0.04</v>
      </c>
      <c r="BT44" s="60">
        <v>0.18</v>
      </c>
      <c r="BU44" s="60">
        <v>0.46</v>
      </c>
      <c r="BV44" s="60">
        <v>0.18</v>
      </c>
      <c r="BW44" s="56">
        <f t="shared" si="47"/>
        <v>2.76</v>
      </c>
      <c r="BX44" s="61"/>
      <c r="BY44" s="60">
        <v>0.18</v>
      </c>
      <c r="BZ44" s="60">
        <v>0.23</v>
      </c>
      <c r="CA44" s="60">
        <v>0.14</v>
      </c>
      <c r="CB44" s="60">
        <v>0.24</v>
      </c>
      <c r="CC44" s="60">
        <v>0.09</v>
      </c>
      <c r="CD44" s="60">
        <v>0.32</v>
      </c>
      <c r="CE44" s="60">
        <v>0.22</v>
      </c>
      <c r="CF44" s="60">
        <v>0.23</v>
      </c>
      <c r="CG44" s="60">
        <v>0.09</v>
      </c>
      <c r="CH44" s="60">
        <v>0.11</v>
      </c>
      <c r="CI44" s="60">
        <v>0.18</v>
      </c>
      <c r="CJ44" s="60">
        <v>0.36</v>
      </c>
      <c r="CK44" s="60">
        <v>0.37</v>
      </c>
      <c r="CL44" s="56">
        <f t="shared" si="48"/>
        <v>2.66</v>
      </c>
      <c r="CM44" s="61"/>
      <c r="CN44" s="60">
        <v>0.37</v>
      </c>
      <c r="CO44" s="60">
        <v>0.83</v>
      </c>
      <c r="CP44" s="60">
        <v>0.28</v>
      </c>
      <c r="CQ44" s="60">
        <v>0.04</v>
      </c>
      <c r="CR44" s="60">
        <v>0.13</v>
      </c>
      <c r="CS44" s="60">
        <v>0.43</v>
      </c>
      <c r="CT44" s="60">
        <v>0.49</v>
      </c>
      <c r="CU44" s="60">
        <v>0.09</v>
      </c>
      <c r="CV44" s="56">
        <f t="shared" si="49"/>
        <v>1.33</v>
      </c>
      <c r="CW44" s="61"/>
      <c r="CX44" s="60">
        <v>0.04</v>
      </c>
      <c r="CY44" s="60">
        <v>0.11</v>
      </c>
      <c r="CZ44" s="60">
        <v>0.17</v>
      </c>
      <c r="DA44" s="60">
        <v>0.27</v>
      </c>
      <c r="DB44" s="60">
        <v>0.18</v>
      </c>
      <c r="DC44" s="60">
        <v>0.14</v>
      </c>
      <c r="DD44" s="60">
        <v>0.14</v>
      </c>
      <c r="DE44" s="60">
        <v>0.09</v>
      </c>
      <c r="DF44" s="60">
        <v>0.14</v>
      </c>
      <c r="DG44" s="60">
        <v>0.05</v>
      </c>
      <c r="DH44" s="56">
        <f t="shared" si="50"/>
        <v>0.82</v>
      </c>
      <c r="DI44" s="61"/>
      <c r="DJ44" s="60">
        <v>0.41</v>
      </c>
      <c r="DK44" s="60">
        <v>0.27</v>
      </c>
      <c r="DL44" s="60">
        <v>0.14</v>
      </c>
      <c r="DM44" s="56">
        <f t="shared" si="51"/>
        <v>2.65</v>
      </c>
      <c r="DN44" s="61"/>
      <c r="DO44" s="60">
        <v>0.48</v>
      </c>
      <c r="DP44" s="60">
        <v>0.07</v>
      </c>
      <c r="DQ44" s="60">
        <v>0.18</v>
      </c>
      <c r="DR44" s="60">
        <v>0.14</v>
      </c>
      <c r="DS44" s="60">
        <v>0.14</v>
      </c>
      <c r="DT44" s="60">
        <v>0.27</v>
      </c>
      <c r="DU44" s="60">
        <v>0.27</v>
      </c>
      <c r="DV44" s="60">
        <v>0.23</v>
      </c>
      <c r="DW44" s="60">
        <v>0.15</v>
      </c>
      <c r="DX44" s="60">
        <v>0.17</v>
      </c>
      <c r="DY44" s="60">
        <v>0.32</v>
      </c>
      <c r="DZ44" s="60">
        <v>0.23</v>
      </c>
      <c r="EA44" s="56">
        <f t="shared" si="52"/>
        <v>1.5</v>
      </c>
      <c r="EB44" s="61"/>
      <c r="EC44" s="60">
        <v>0.12</v>
      </c>
      <c r="ED44" s="60">
        <v>0.18</v>
      </c>
      <c r="EE44" s="60">
        <v>0.74</v>
      </c>
      <c r="EF44" s="60">
        <v>0.46</v>
      </c>
      <c r="EG44" s="57">
        <v>0.52</v>
      </c>
      <c r="EH44" s="56">
        <f t="shared" si="53"/>
        <v>1.84</v>
      </c>
      <c r="EI44" s="61"/>
      <c r="EJ44" s="60">
        <v>0.55</v>
      </c>
      <c r="EK44" s="60">
        <v>0.27</v>
      </c>
      <c r="EL44" s="60">
        <v>0.47</v>
      </c>
      <c r="EM44" s="60">
        <v>0.32</v>
      </c>
      <c r="EN44" s="60">
        <v>0.23</v>
      </c>
      <c r="EO44" s="56">
        <f t="shared" si="54"/>
        <v>1.97</v>
      </c>
      <c r="EP44" s="61"/>
      <c r="EQ44" s="60">
        <v>0.37</v>
      </c>
      <c r="ER44" s="60">
        <v>0.18</v>
      </c>
      <c r="ES44" s="60">
        <v>0.45</v>
      </c>
      <c r="ET44" s="60">
        <v>0.6</v>
      </c>
      <c r="EU44" s="60">
        <v>0.37</v>
      </c>
      <c r="EV44" s="56">
        <f t="shared" si="55"/>
        <v>0.89</v>
      </c>
      <c r="EW44" s="61"/>
      <c r="EX44" s="60">
        <v>0.14</v>
      </c>
      <c r="EY44" s="60">
        <v>0.32</v>
      </c>
      <c r="EZ44" s="60">
        <v>0.37</v>
      </c>
      <c r="FA44" s="60">
        <v>0.06</v>
      </c>
      <c r="FB44" s="56">
        <f t="shared" si="56"/>
        <v>0.46</v>
      </c>
      <c r="FC44" s="61"/>
      <c r="FD44" s="60">
        <v>0.14</v>
      </c>
      <c r="FE44" s="60">
        <v>0.23</v>
      </c>
      <c r="FF44" s="60">
        <v>0.09</v>
      </c>
      <c r="FG44" s="56">
        <f t="shared" si="57"/>
        <v>1.28</v>
      </c>
      <c r="FH44" s="61"/>
      <c r="FI44" s="60">
        <v>0.14</v>
      </c>
      <c r="FJ44" s="60">
        <v>0.32</v>
      </c>
      <c r="FK44" s="60">
        <v>0.23</v>
      </c>
      <c r="FL44" s="60">
        <v>0.09</v>
      </c>
      <c r="FM44" s="60">
        <v>0.14</v>
      </c>
      <c r="FN44" s="60">
        <v>0.09</v>
      </c>
      <c r="FO44" s="60">
        <v>0.18</v>
      </c>
      <c r="FP44" s="60">
        <v>0.09</v>
      </c>
    </row>
    <row r="45" s="1" customFormat="1" ht="40" customHeight="1" spans="1:172">
      <c r="A45" s="9"/>
      <c r="B45" s="21"/>
      <c r="C45" s="21"/>
      <c r="D45" s="28" t="s">
        <v>304</v>
      </c>
      <c r="E45" s="29"/>
      <c r="F45" s="118"/>
      <c r="G45" s="26" t="s">
        <v>305</v>
      </c>
      <c r="H45" s="26"/>
      <c r="I45" s="27"/>
      <c r="J45" s="143">
        <f t="shared" si="41"/>
        <v>0</v>
      </c>
      <c r="K45" s="146">
        <f t="shared" si="42"/>
        <v>0</v>
      </c>
      <c r="L45" s="14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146">
        <f t="shared" si="43"/>
        <v>0</v>
      </c>
      <c r="AC45" s="14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146"/>
      <c r="AO45" s="146">
        <f t="shared" si="44"/>
        <v>0</v>
      </c>
      <c r="AP45" s="147"/>
      <c r="AQ45" s="27"/>
      <c r="AR45" s="27"/>
      <c r="AS45" s="27"/>
      <c r="AT45" s="27"/>
      <c r="AU45" s="27"/>
      <c r="AV45" s="27"/>
      <c r="AW45" s="27"/>
      <c r="AX45" s="27"/>
      <c r="AY45" s="171"/>
      <c r="AZ45" s="171">
        <f t="shared" si="45"/>
        <v>0</v>
      </c>
      <c r="BA45" s="14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146">
        <f t="shared" si="46"/>
        <v>0</v>
      </c>
      <c r="BM45" s="147"/>
      <c r="BN45" s="27"/>
      <c r="BO45" s="27"/>
      <c r="BP45" s="27"/>
      <c r="BQ45" s="27"/>
      <c r="BR45" s="27"/>
      <c r="BS45" s="27"/>
      <c r="BT45" s="27"/>
      <c r="BU45" s="27"/>
      <c r="BV45" s="27"/>
      <c r="BW45" s="146">
        <f t="shared" si="47"/>
        <v>0</v>
      </c>
      <c r="BX45" s="14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146">
        <f t="shared" si="48"/>
        <v>0</v>
      </c>
      <c r="CM45" s="147"/>
      <c r="CN45" s="27"/>
      <c r="CO45" s="27"/>
      <c r="CP45" s="27"/>
      <c r="CQ45" s="27"/>
      <c r="CR45" s="27"/>
      <c r="CS45" s="27"/>
      <c r="CT45" s="27"/>
      <c r="CU45" s="27"/>
      <c r="CV45" s="146">
        <f t="shared" si="49"/>
        <v>0</v>
      </c>
      <c r="CW45" s="14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146">
        <f t="shared" si="50"/>
        <v>0</v>
      </c>
      <c r="DI45" s="147"/>
      <c r="DJ45" s="27"/>
      <c r="DK45" s="27"/>
      <c r="DL45" s="27"/>
      <c r="DM45" s="146">
        <f t="shared" si="51"/>
        <v>0</v>
      </c>
      <c r="DN45" s="14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146">
        <f t="shared" si="52"/>
        <v>0</v>
      </c>
      <c r="EB45" s="147"/>
      <c r="EC45" s="27"/>
      <c r="ED45" s="27"/>
      <c r="EE45" s="27"/>
      <c r="EF45" s="27"/>
      <c r="EG45" s="146"/>
      <c r="EH45" s="146">
        <f t="shared" si="53"/>
        <v>0</v>
      </c>
      <c r="EI45" s="147"/>
      <c r="EJ45" s="27"/>
      <c r="EK45" s="27"/>
      <c r="EL45" s="27"/>
      <c r="EM45" s="27"/>
      <c r="EN45" s="27"/>
      <c r="EO45" s="146">
        <f t="shared" si="54"/>
        <v>0</v>
      </c>
      <c r="EP45" s="147"/>
      <c r="EQ45" s="27"/>
      <c r="ER45" s="27"/>
      <c r="ES45" s="27"/>
      <c r="ET45" s="27"/>
      <c r="EU45" s="27"/>
      <c r="EV45" s="146">
        <f t="shared" si="55"/>
        <v>0</v>
      </c>
      <c r="EW45" s="147"/>
      <c r="EX45" s="27"/>
      <c r="EY45" s="27"/>
      <c r="EZ45" s="27"/>
      <c r="FA45" s="27"/>
      <c r="FB45" s="146">
        <f t="shared" si="56"/>
        <v>0</v>
      </c>
      <c r="FC45" s="147"/>
      <c r="FD45" s="27"/>
      <c r="FE45" s="27"/>
      <c r="FF45" s="27"/>
      <c r="FG45" s="146">
        <f t="shared" si="57"/>
        <v>0</v>
      </c>
      <c r="FH45" s="147"/>
      <c r="FI45" s="27"/>
      <c r="FJ45" s="27"/>
      <c r="FK45" s="27"/>
      <c r="FL45" s="27"/>
      <c r="FM45" s="27"/>
      <c r="FN45" s="27"/>
      <c r="FO45" s="27"/>
      <c r="FP45" s="27"/>
    </row>
    <row r="46" s="1" customFormat="1" ht="40" customHeight="1" spans="1:172">
      <c r="A46" s="9"/>
      <c r="B46" s="21"/>
      <c r="C46" s="21"/>
      <c r="D46" s="111" t="s">
        <v>306</v>
      </c>
      <c r="E46" s="112"/>
      <c r="F46" s="113" t="s">
        <v>266</v>
      </c>
      <c r="G46" s="19" t="s">
        <v>300</v>
      </c>
      <c r="H46" s="19">
        <v>1429</v>
      </c>
      <c r="I46" s="153">
        <v>1429</v>
      </c>
      <c r="J46" s="143">
        <f t="shared" si="41"/>
        <v>1429</v>
      </c>
      <c r="K46" s="149">
        <f t="shared" si="42"/>
        <v>109</v>
      </c>
      <c r="L46" s="150"/>
      <c r="M46" s="150">
        <v>1</v>
      </c>
      <c r="N46" s="150">
        <v>2</v>
      </c>
      <c r="O46" s="150">
        <v>1</v>
      </c>
      <c r="P46" s="150">
        <v>6</v>
      </c>
      <c r="Q46" s="150">
        <v>7</v>
      </c>
      <c r="R46" s="150">
        <v>6</v>
      </c>
      <c r="S46" s="150">
        <v>2</v>
      </c>
      <c r="T46" s="150">
        <v>6</v>
      </c>
      <c r="U46" s="150">
        <v>9</v>
      </c>
      <c r="V46" s="150">
        <v>5</v>
      </c>
      <c r="W46" s="150">
        <v>34</v>
      </c>
      <c r="X46" s="150">
        <v>20</v>
      </c>
      <c r="Y46" s="150">
        <v>5</v>
      </c>
      <c r="Z46" s="150">
        <v>5</v>
      </c>
      <c r="AA46" s="150"/>
      <c r="AB46" s="149">
        <f t="shared" si="43"/>
        <v>158</v>
      </c>
      <c r="AC46" s="150"/>
      <c r="AD46" s="150">
        <v>20</v>
      </c>
      <c r="AE46" s="150">
        <v>16</v>
      </c>
      <c r="AF46" s="150">
        <v>23</v>
      </c>
      <c r="AG46" s="150">
        <v>25</v>
      </c>
      <c r="AH46" s="150">
        <v>21</v>
      </c>
      <c r="AI46" s="150">
        <v>14</v>
      </c>
      <c r="AJ46" s="150">
        <v>13</v>
      </c>
      <c r="AK46" s="150">
        <v>19</v>
      </c>
      <c r="AL46" s="150">
        <v>5</v>
      </c>
      <c r="AM46" s="150">
        <v>2</v>
      </c>
      <c r="AN46" s="149">
        <v>62</v>
      </c>
      <c r="AO46" s="149">
        <f t="shared" si="44"/>
        <v>122</v>
      </c>
      <c r="AP46" s="150"/>
      <c r="AQ46" s="150">
        <v>8</v>
      </c>
      <c r="AR46" s="150">
        <v>8</v>
      </c>
      <c r="AS46" s="150">
        <v>5</v>
      </c>
      <c r="AT46" s="150">
        <v>25</v>
      </c>
      <c r="AU46" s="150">
        <v>9</v>
      </c>
      <c r="AV46" s="150">
        <v>12</v>
      </c>
      <c r="AW46" s="150">
        <v>17</v>
      </c>
      <c r="AX46" s="150">
        <v>38</v>
      </c>
      <c r="AY46" s="149">
        <v>50</v>
      </c>
      <c r="AZ46" s="149">
        <f t="shared" si="45"/>
        <v>72</v>
      </c>
      <c r="BA46" s="150"/>
      <c r="BB46" s="150">
        <v>11</v>
      </c>
      <c r="BC46" s="150">
        <v>10</v>
      </c>
      <c r="BD46" s="150">
        <v>5</v>
      </c>
      <c r="BE46" s="150">
        <v>2</v>
      </c>
      <c r="BF46" s="150">
        <v>6</v>
      </c>
      <c r="BG46" s="150">
        <v>10</v>
      </c>
      <c r="BH46" s="150">
        <v>13</v>
      </c>
      <c r="BI46" s="150">
        <v>4</v>
      </c>
      <c r="BJ46" s="150">
        <v>6</v>
      </c>
      <c r="BK46" s="150">
        <v>5</v>
      </c>
      <c r="BL46" s="149">
        <f t="shared" si="46"/>
        <v>47</v>
      </c>
      <c r="BM46" s="150"/>
      <c r="BN46" s="150">
        <v>5</v>
      </c>
      <c r="BO46" s="150">
        <v>5</v>
      </c>
      <c r="BP46" s="150">
        <v>3</v>
      </c>
      <c r="BQ46" s="150">
        <v>3</v>
      </c>
      <c r="BR46" s="150">
        <v>7</v>
      </c>
      <c r="BS46" s="150">
        <v>4</v>
      </c>
      <c r="BT46" s="150">
        <v>4</v>
      </c>
      <c r="BU46" s="150">
        <v>9</v>
      </c>
      <c r="BV46" s="150">
        <v>7</v>
      </c>
      <c r="BW46" s="149">
        <f t="shared" si="47"/>
        <v>151</v>
      </c>
      <c r="BX46" s="150"/>
      <c r="BY46" s="150">
        <v>5</v>
      </c>
      <c r="BZ46" s="150">
        <v>5</v>
      </c>
      <c r="CA46" s="150">
        <v>36</v>
      </c>
      <c r="CB46" s="150">
        <v>13</v>
      </c>
      <c r="CC46" s="150">
        <v>10</v>
      </c>
      <c r="CD46" s="150">
        <v>6</v>
      </c>
      <c r="CE46" s="150">
        <v>9</v>
      </c>
      <c r="CF46" s="150">
        <v>11</v>
      </c>
      <c r="CG46" s="150">
        <v>8</v>
      </c>
      <c r="CH46" s="150">
        <v>5</v>
      </c>
      <c r="CI46" s="150">
        <v>17</v>
      </c>
      <c r="CJ46" s="150">
        <v>14</v>
      </c>
      <c r="CK46" s="150">
        <v>12</v>
      </c>
      <c r="CL46" s="149">
        <f t="shared" si="48"/>
        <v>130</v>
      </c>
      <c r="CM46" s="150"/>
      <c r="CN46" s="150">
        <v>10</v>
      </c>
      <c r="CO46" s="150">
        <v>13</v>
      </c>
      <c r="CP46" s="150">
        <v>8</v>
      </c>
      <c r="CQ46" s="150">
        <v>13</v>
      </c>
      <c r="CR46" s="150">
        <v>18</v>
      </c>
      <c r="CS46" s="150">
        <v>12</v>
      </c>
      <c r="CT46" s="150">
        <v>33</v>
      </c>
      <c r="CU46" s="150">
        <v>23</v>
      </c>
      <c r="CV46" s="149">
        <f t="shared" si="49"/>
        <v>101</v>
      </c>
      <c r="CW46" s="150"/>
      <c r="CX46" s="150">
        <v>7</v>
      </c>
      <c r="CY46" s="150">
        <v>7</v>
      </c>
      <c r="CZ46" s="150">
        <v>17</v>
      </c>
      <c r="DA46" s="150">
        <v>12</v>
      </c>
      <c r="DB46" s="150">
        <v>14</v>
      </c>
      <c r="DC46" s="150">
        <v>5</v>
      </c>
      <c r="DD46" s="150">
        <v>4</v>
      </c>
      <c r="DE46" s="150">
        <v>6</v>
      </c>
      <c r="DF46" s="150">
        <v>24</v>
      </c>
      <c r="DG46" s="150">
        <v>5</v>
      </c>
      <c r="DH46" s="149">
        <f t="shared" si="50"/>
        <v>38</v>
      </c>
      <c r="DI46" s="150"/>
      <c r="DJ46" s="150">
        <v>14</v>
      </c>
      <c r="DK46" s="150">
        <v>13</v>
      </c>
      <c r="DL46" s="150">
        <v>11</v>
      </c>
      <c r="DM46" s="149">
        <f t="shared" si="51"/>
        <v>101</v>
      </c>
      <c r="DN46" s="150"/>
      <c r="DO46" s="150">
        <v>6</v>
      </c>
      <c r="DP46" s="150">
        <v>4</v>
      </c>
      <c r="DQ46" s="150">
        <v>11</v>
      </c>
      <c r="DR46" s="150">
        <v>10</v>
      </c>
      <c r="DS46" s="150">
        <v>9</v>
      </c>
      <c r="DT46" s="150">
        <v>11</v>
      </c>
      <c r="DU46" s="150">
        <v>9</v>
      </c>
      <c r="DV46" s="150">
        <v>7</v>
      </c>
      <c r="DW46" s="150">
        <v>11</v>
      </c>
      <c r="DX46" s="150">
        <v>10</v>
      </c>
      <c r="DY46" s="150">
        <v>6</v>
      </c>
      <c r="DZ46" s="150">
        <v>7</v>
      </c>
      <c r="EA46" s="149">
        <f t="shared" si="52"/>
        <v>50</v>
      </c>
      <c r="EB46" s="150"/>
      <c r="EC46" s="150">
        <v>18</v>
      </c>
      <c r="ED46" s="150">
        <v>11</v>
      </c>
      <c r="EE46" s="150">
        <v>8</v>
      </c>
      <c r="EF46" s="150">
        <v>13</v>
      </c>
      <c r="EG46" s="149">
        <v>19</v>
      </c>
      <c r="EH46" s="149">
        <f t="shared" si="53"/>
        <v>44</v>
      </c>
      <c r="EI46" s="150"/>
      <c r="EJ46" s="150">
        <v>13</v>
      </c>
      <c r="EK46" s="150">
        <v>4</v>
      </c>
      <c r="EL46" s="150">
        <v>7</v>
      </c>
      <c r="EM46" s="150">
        <v>13</v>
      </c>
      <c r="EN46" s="150">
        <v>7</v>
      </c>
      <c r="EO46" s="149">
        <f t="shared" si="54"/>
        <v>34</v>
      </c>
      <c r="EP46" s="150"/>
      <c r="EQ46" s="150">
        <v>10</v>
      </c>
      <c r="ER46" s="150">
        <v>4</v>
      </c>
      <c r="ES46" s="150">
        <v>10</v>
      </c>
      <c r="ET46" s="150">
        <v>2</v>
      </c>
      <c r="EU46" s="150">
        <v>8</v>
      </c>
      <c r="EV46" s="149">
        <f t="shared" si="55"/>
        <v>23</v>
      </c>
      <c r="EW46" s="150"/>
      <c r="EX46" s="150">
        <v>5</v>
      </c>
      <c r="EY46" s="150">
        <v>7</v>
      </c>
      <c r="EZ46" s="150">
        <v>9</v>
      </c>
      <c r="FA46" s="150">
        <v>2</v>
      </c>
      <c r="FB46" s="149">
        <f t="shared" si="56"/>
        <v>24</v>
      </c>
      <c r="FC46" s="150"/>
      <c r="FD46" s="150">
        <v>7</v>
      </c>
      <c r="FE46" s="150">
        <v>12</v>
      </c>
      <c r="FF46" s="150">
        <v>5</v>
      </c>
      <c r="FG46" s="149">
        <f t="shared" si="57"/>
        <v>94</v>
      </c>
      <c r="FH46" s="150"/>
      <c r="FI46" s="150">
        <v>11</v>
      </c>
      <c r="FJ46" s="150">
        <v>16</v>
      </c>
      <c r="FK46" s="150">
        <v>20</v>
      </c>
      <c r="FL46" s="150">
        <v>16</v>
      </c>
      <c r="FM46" s="150">
        <v>10</v>
      </c>
      <c r="FN46" s="150">
        <v>6</v>
      </c>
      <c r="FO46" s="150">
        <v>8</v>
      </c>
      <c r="FP46" s="150">
        <v>7</v>
      </c>
    </row>
    <row r="47" s="1" customFormat="1" ht="40" customHeight="1" spans="1:172">
      <c r="A47" s="9"/>
      <c r="B47" s="21"/>
      <c r="C47" s="21"/>
      <c r="D47" s="120" t="s">
        <v>307</v>
      </c>
      <c r="E47" s="121"/>
      <c r="F47" s="113"/>
      <c r="G47" s="26" t="s">
        <v>300</v>
      </c>
      <c r="H47" s="19"/>
      <c r="I47" s="153" t="e">
        <f>#REF!+#REF!</f>
        <v>#REF!</v>
      </c>
      <c r="J47" s="143">
        <f t="shared" si="41"/>
        <v>97.26</v>
      </c>
      <c r="K47" s="146">
        <v>11.95</v>
      </c>
      <c r="L47" s="150"/>
      <c r="M47" s="150">
        <v>1.04</v>
      </c>
      <c r="N47" s="150">
        <v>0.72</v>
      </c>
      <c r="O47" s="150">
        <v>0.28</v>
      </c>
      <c r="P47" s="150">
        <v>0.76</v>
      </c>
      <c r="Q47" s="150">
        <v>0.81</v>
      </c>
      <c r="R47" s="150">
        <v>0.77</v>
      </c>
      <c r="S47" s="150">
        <v>0.58</v>
      </c>
      <c r="T47" s="150">
        <v>0.33</v>
      </c>
      <c r="U47" s="150">
        <v>1.33</v>
      </c>
      <c r="V47" s="150">
        <v>0.95</v>
      </c>
      <c r="W47" s="150">
        <v>1.13</v>
      </c>
      <c r="X47" s="150">
        <v>1.22</v>
      </c>
      <c r="Y47" s="150">
        <v>0.85</v>
      </c>
      <c r="Z47" s="150">
        <v>1.06</v>
      </c>
      <c r="AA47" s="150">
        <v>0.12</v>
      </c>
      <c r="AB47" s="169">
        <v>9.02</v>
      </c>
      <c r="AC47" s="150"/>
      <c r="AD47" s="150">
        <v>0.7</v>
      </c>
      <c r="AE47" s="150">
        <v>1.69</v>
      </c>
      <c r="AF47" s="150">
        <v>2.22</v>
      </c>
      <c r="AG47" s="150">
        <v>0.94</v>
      </c>
      <c r="AH47" s="150">
        <v>0.5</v>
      </c>
      <c r="AI47" s="150">
        <v>1.08</v>
      </c>
      <c r="AJ47" s="150">
        <v>0.49</v>
      </c>
      <c r="AK47" s="150">
        <v>0.26</v>
      </c>
      <c r="AL47" s="150">
        <v>0.62</v>
      </c>
      <c r="AM47" s="150">
        <v>0.52</v>
      </c>
      <c r="AN47" s="169">
        <v>2.02</v>
      </c>
      <c r="AO47" s="169">
        <v>8.12</v>
      </c>
      <c r="AP47" s="150"/>
      <c r="AQ47" s="150">
        <v>0.66</v>
      </c>
      <c r="AR47" s="150">
        <v>0.79</v>
      </c>
      <c r="AS47" s="150">
        <v>1.36</v>
      </c>
      <c r="AT47" s="150">
        <v>1.74</v>
      </c>
      <c r="AU47" s="150">
        <v>1.22</v>
      </c>
      <c r="AV47" s="150">
        <v>0.72</v>
      </c>
      <c r="AW47" s="150">
        <v>0.58</v>
      </c>
      <c r="AX47" s="150">
        <v>1.05</v>
      </c>
      <c r="AY47" s="146">
        <v>2.05</v>
      </c>
      <c r="AZ47" s="146">
        <v>7.78</v>
      </c>
      <c r="BA47" s="150"/>
      <c r="BB47" s="150">
        <v>0.63</v>
      </c>
      <c r="BC47" s="150">
        <v>0.63</v>
      </c>
      <c r="BD47" s="150">
        <v>0.61</v>
      </c>
      <c r="BE47" s="150">
        <v>0.66</v>
      </c>
      <c r="BF47" s="150">
        <v>0.89</v>
      </c>
      <c r="BG47" s="150">
        <v>0.89</v>
      </c>
      <c r="BH47" s="150">
        <v>1.26</v>
      </c>
      <c r="BI47" s="150">
        <v>0.74</v>
      </c>
      <c r="BJ47" s="150">
        <v>0.91</v>
      </c>
      <c r="BK47" s="150">
        <v>0.56</v>
      </c>
      <c r="BL47" s="146">
        <v>7.78</v>
      </c>
      <c r="BM47" s="150"/>
      <c r="BN47" s="150">
        <v>0.86</v>
      </c>
      <c r="BO47" s="150">
        <v>0.91</v>
      </c>
      <c r="BP47" s="150">
        <v>0.84</v>
      </c>
      <c r="BQ47" s="150">
        <v>0.88</v>
      </c>
      <c r="BR47" s="150">
        <v>0.52</v>
      </c>
      <c r="BS47" s="150">
        <v>0.8</v>
      </c>
      <c r="BT47" s="150">
        <v>0.91</v>
      </c>
      <c r="BU47" s="150">
        <v>1.3</v>
      </c>
      <c r="BV47" s="150">
        <v>0.76</v>
      </c>
      <c r="BW47" s="169">
        <v>6.92</v>
      </c>
      <c r="BX47" s="150"/>
      <c r="BY47" s="150">
        <v>0.5</v>
      </c>
      <c r="BZ47" s="150">
        <v>0.48</v>
      </c>
      <c r="CA47" s="150">
        <v>0.37</v>
      </c>
      <c r="CB47" s="150">
        <v>0.9</v>
      </c>
      <c r="CC47" s="150">
        <v>0.42</v>
      </c>
      <c r="CD47" s="150">
        <v>1</v>
      </c>
      <c r="CE47" s="150">
        <v>0.65</v>
      </c>
      <c r="CF47" s="150">
        <v>0.48</v>
      </c>
      <c r="CG47" s="150">
        <v>0.22</v>
      </c>
      <c r="CH47" s="150">
        <v>0.21</v>
      </c>
      <c r="CI47" s="150">
        <v>0.4</v>
      </c>
      <c r="CJ47" s="150">
        <v>0.63</v>
      </c>
      <c r="CK47" s="150">
        <v>0.66</v>
      </c>
      <c r="CL47" s="169">
        <v>7.57</v>
      </c>
      <c r="CM47" s="150"/>
      <c r="CN47" s="150">
        <v>1.06</v>
      </c>
      <c r="CO47" s="150">
        <v>1.81</v>
      </c>
      <c r="CP47" s="150">
        <v>0.72</v>
      </c>
      <c r="CQ47" s="150">
        <v>0.27</v>
      </c>
      <c r="CR47" s="150">
        <v>0.54</v>
      </c>
      <c r="CS47" s="150">
        <v>1.34</v>
      </c>
      <c r="CT47" s="150">
        <v>1.4</v>
      </c>
      <c r="CU47" s="150">
        <v>0.43</v>
      </c>
      <c r="CV47" s="169">
        <v>4.49</v>
      </c>
      <c r="CW47" s="150"/>
      <c r="CX47" s="150">
        <v>0.39</v>
      </c>
      <c r="CY47" s="150">
        <v>0.38</v>
      </c>
      <c r="CZ47" s="150">
        <v>0.6</v>
      </c>
      <c r="DA47" s="150">
        <v>0.63</v>
      </c>
      <c r="DB47" s="150">
        <v>0.72</v>
      </c>
      <c r="DC47" s="150">
        <v>0.48</v>
      </c>
      <c r="DD47" s="150">
        <v>0.3</v>
      </c>
      <c r="DE47" s="150">
        <v>0.31</v>
      </c>
      <c r="DF47" s="150">
        <v>0.54</v>
      </c>
      <c r="DG47" s="150">
        <v>0.14</v>
      </c>
      <c r="DH47" s="169">
        <v>2.13</v>
      </c>
      <c r="DI47" s="150"/>
      <c r="DJ47" s="150">
        <v>1.01</v>
      </c>
      <c r="DK47" s="150">
        <v>0.82</v>
      </c>
      <c r="DL47" s="150">
        <v>0.3</v>
      </c>
      <c r="DM47" s="169">
        <v>8.02</v>
      </c>
      <c r="DN47" s="150"/>
      <c r="DO47" s="150">
        <v>0.95</v>
      </c>
      <c r="DP47" s="150">
        <v>0.18</v>
      </c>
      <c r="DQ47" s="150">
        <v>1.49</v>
      </c>
      <c r="DR47" s="150">
        <v>0.63</v>
      </c>
      <c r="DS47" s="150">
        <v>0.65</v>
      </c>
      <c r="DT47" s="150">
        <v>0.62</v>
      </c>
      <c r="DU47" s="150">
        <v>0.81</v>
      </c>
      <c r="DV47" s="150">
        <v>0.45</v>
      </c>
      <c r="DW47" s="150">
        <v>0.43</v>
      </c>
      <c r="DX47" s="150">
        <v>0.42</v>
      </c>
      <c r="DY47" s="150">
        <v>0.76</v>
      </c>
      <c r="DZ47" s="150">
        <v>0.63</v>
      </c>
      <c r="EA47" s="169">
        <v>4.49</v>
      </c>
      <c r="EB47" s="150"/>
      <c r="EC47" s="150">
        <v>1</v>
      </c>
      <c r="ED47" s="150">
        <v>0.75</v>
      </c>
      <c r="EE47" s="150">
        <v>1.53</v>
      </c>
      <c r="EF47" s="150">
        <v>1.21</v>
      </c>
      <c r="EG47" s="169">
        <v>1.21</v>
      </c>
      <c r="EH47" s="169">
        <v>3.49</v>
      </c>
      <c r="EI47" s="150"/>
      <c r="EJ47" s="150">
        <v>1.04</v>
      </c>
      <c r="EK47" s="150">
        <v>0.53</v>
      </c>
      <c r="EL47" s="150">
        <v>0.82</v>
      </c>
      <c r="EM47" s="150">
        <v>0.53</v>
      </c>
      <c r="EN47" s="150">
        <v>0.57</v>
      </c>
      <c r="EO47" s="169">
        <v>4.06</v>
      </c>
      <c r="EP47" s="150"/>
      <c r="EQ47" s="150">
        <v>0.76</v>
      </c>
      <c r="ER47" s="150">
        <v>0.43</v>
      </c>
      <c r="ES47" s="150">
        <v>0.87</v>
      </c>
      <c r="ET47" s="150">
        <v>1.27</v>
      </c>
      <c r="EU47" s="150">
        <v>0.73</v>
      </c>
      <c r="EV47" s="169">
        <v>1.5</v>
      </c>
      <c r="EW47" s="150"/>
      <c r="EX47" s="150">
        <v>0.23</v>
      </c>
      <c r="EY47" s="150">
        <v>0.53</v>
      </c>
      <c r="EZ47" s="150">
        <v>0.63</v>
      </c>
      <c r="FA47" s="150">
        <v>0.11</v>
      </c>
      <c r="FB47" s="169">
        <v>0.79</v>
      </c>
      <c r="FC47" s="150"/>
      <c r="FD47" s="150">
        <v>0.23</v>
      </c>
      <c r="FE47" s="150">
        <v>0.4</v>
      </c>
      <c r="FF47" s="150">
        <v>0.16</v>
      </c>
      <c r="FG47" s="169">
        <v>3.87</v>
      </c>
      <c r="FH47" s="150"/>
      <c r="FI47" s="150">
        <v>0.47</v>
      </c>
      <c r="FJ47" s="150">
        <v>0.86</v>
      </c>
      <c r="FK47" s="150">
        <v>0.63</v>
      </c>
      <c r="FL47" s="150">
        <v>0.28</v>
      </c>
      <c r="FM47" s="150">
        <v>0.44</v>
      </c>
      <c r="FN47" s="150">
        <v>0.44</v>
      </c>
      <c r="FO47" s="150">
        <v>0.37</v>
      </c>
      <c r="FP47" s="150">
        <v>0.38</v>
      </c>
    </row>
    <row r="48" s="1" customFormat="1" ht="40" customHeight="1" spans="1:172">
      <c r="A48" s="9"/>
      <c r="B48" s="21"/>
      <c r="C48" s="16" t="s">
        <v>308</v>
      </c>
      <c r="D48" s="114" t="s">
        <v>309</v>
      </c>
      <c r="E48" s="115"/>
      <c r="F48" s="116" t="s">
        <v>310</v>
      </c>
      <c r="G48" s="19" t="s">
        <v>305</v>
      </c>
      <c r="H48" s="19">
        <v>347</v>
      </c>
      <c r="I48" s="20">
        <v>347</v>
      </c>
      <c r="J48" s="143">
        <f t="shared" si="41"/>
        <v>347</v>
      </c>
      <c r="K48" s="149">
        <f t="shared" ref="K48:K53" si="58">SUM(L48:AA48)</f>
        <v>11.74</v>
      </c>
      <c r="L48" s="150"/>
      <c r="M48" s="150"/>
      <c r="N48" s="150"/>
      <c r="O48" s="150"/>
      <c r="P48" s="150"/>
      <c r="Q48" s="61">
        <v>11.74</v>
      </c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49">
        <f t="shared" ref="AB48:AB53" si="59">SUM(AC48:AM48)</f>
        <v>23.48</v>
      </c>
      <c r="AC48" s="150"/>
      <c r="AD48" s="150"/>
      <c r="AE48" s="61">
        <v>11.74</v>
      </c>
      <c r="AF48" s="150"/>
      <c r="AG48" s="150"/>
      <c r="AH48" s="150"/>
      <c r="AI48" s="150"/>
      <c r="AJ48" s="150"/>
      <c r="AK48" s="150"/>
      <c r="AL48" s="150">
        <v>11.74</v>
      </c>
      <c r="AM48" s="150"/>
      <c r="AN48" s="149"/>
      <c r="AO48" s="149">
        <f t="shared" ref="AO48:AO53" si="60">SUM(AP48:AX48)</f>
        <v>36.41</v>
      </c>
      <c r="AP48" s="150"/>
      <c r="AQ48" s="150"/>
      <c r="AR48" s="150">
        <v>11.74</v>
      </c>
      <c r="AS48" s="61">
        <v>12.93</v>
      </c>
      <c r="AT48" s="150"/>
      <c r="AU48" s="150"/>
      <c r="AV48" s="150"/>
      <c r="AW48" s="150"/>
      <c r="AX48" s="61">
        <v>11.74</v>
      </c>
      <c r="AY48" s="149"/>
      <c r="AZ48" s="149">
        <f t="shared" ref="AZ48:AZ53" si="61">SUM(BA48:BK48)</f>
        <v>18.78</v>
      </c>
      <c r="BA48" s="150"/>
      <c r="BB48" s="150"/>
      <c r="BC48" s="150"/>
      <c r="BD48" s="150"/>
      <c r="BE48" s="150"/>
      <c r="BF48" s="150"/>
      <c r="BG48" s="150"/>
      <c r="BH48" s="150"/>
      <c r="BI48" s="150"/>
      <c r="BJ48" s="61">
        <v>18.78</v>
      </c>
      <c r="BK48" s="150"/>
      <c r="BL48" s="149">
        <f t="shared" ref="BL48:BL53" si="62">SUM(BM48:BV48)</f>
        <v>28.16</v>
      </c>
      <c r="BM48" s="150"/>
      <c r="BN48" s="150"/>
      <c r="BO48" s="61">
        <v>14.08</v>
      </c>
      <c r="BP48" s="150"/>
      <c r="BQ48" s="150"/>
      <c r="BR48" s="61">
        <v>14.08</v>
      </c>
      <c r="BS48" s="150"/>
      <c r="BT48" s="150"/>
      <c r="BU48" s="150"/>
      <c r="BV48" s="150"/>
      <c r="BW48" s="149">
        <f t="shared" ref="BW48:BW53" si="63">SUM(BX48:CK48)</f>
        <v>50.05</v>
      </c>
      <c r="BX48" s="150"/>
      <c r="BY48" s="61">
        <v>18.78</v>
      </c>
      <c r="BZ48" s="150"/>
      <c r="CA48" s="150"/>
      <c r="CB48" s="150"/>
      <c r="CC48" s="61">
        <v>18.78</v>
      </c>
      <c r="CD48" s="150"/>
      <c r="CE48" s="150"/>
      <c r="CF48" s="61">
        <v>12.49</v>
      </c>
      <c r="CG48" s="150"/>
      <c r="CH48" s="150"/>
      <c r="CI48" s="150"/>
      <c r="CJ48" s="150"/>
      <c r="CK48" s="150"/>
      <c r="CL48" s="149">
        <f t="shared" ref="CL48:CL53" si="64">SUM(CM48:CU48)</f>
        <v>23.48</v>
      </c>
      <c r="CM48" s="150"/>
      <c r="CN48" s="150"/>
      <c r="CO48" s="150"/>
      <c r="CP48" s="150"/>
      <c r="CQ48" s="150"/>
      <c r="CR48" s="61">
        <v>11.74</v>
      </c>
      <c r="CS48" s="150">
        <v>11.74</v>
      </c>
      <c r="CT48" s="150"/>
      <c r="CU48" s="150"/>
      <c r="CV48" s="149">
        <f t="shared" ref="CV48:CV53" si="65">SUM(CW48:DG48)</f>
        <v>34.63</v>
      </c>
      <c r="CW48" s="150"/>
      <c r="CX48" s="150"/>
      <c r="CY48" s="150"/>
      <c r="CZ48" s="150">
        <v>11.74</v>
      </c>
      <c r="DA48" s="150"/>
      <c r="DB48" s="150">
        <v>11.74</v>
      </c>
      <c r="DC48" s="150"/>
      <c r="DD48" s="150"/>
      <c r="DE48" s="61">
        <v>11.15</v>
      </c>
      <c r="DF48" s="150"/>
      <c r="DG48" s="150"/>
      <c r="DH48" s="149">
        <f t="shared" ref="DH48:DH53" si="66">SUM(DI48:DL48)</f>
        <v>0</v>
      </c>
      <c r="DI48" s="150"/>
      <c r="DJ48" s="150"/>
      <c r="DK48" s="150"/>
      <c r="DL48" s="150"/>
      <c r="DM48" s="149">
        <f t="shared" ref="DM48:DM53" si="67">SUM(DN48:DZ48)</f>
        <v>24.2</v>
      </c>
      <c r="DN48" s="150"/>
      <c r="DO48" s="150"/>
      <c r="DP48" s="150">
        <v>12.46</v>
      </c>
      <c r="DQ48" s="150"/>
      <c r="DR48" s="150"/>
      <c r="DS48" s="150"/>
      <c r="DT48" s="150"/>
      <c r="DU48" s="150">
        <v>11.74</v>
      </c>
      <c r="DV48" s="150"/>
      <c r="DW48" s="150"/>
      <c r="DX48" s="150"/>
      <c r="DY48" s="150"/>
      <c r="DZ48" s="150"/>
      <c r="EA48" s="149">
        <f t="shared" ref="EA48:EA53" si="68">SUM(EB48:EF48)</f>
        <v>17.84</v>
      </c>
      <c r="EB48" s="150"/>
      <c r="EC48" s="150"/>
      <c r="ED48" s="61">
        <v>17.84</v>
      </c>
      <c r="EE48" s="150"/>
      <c r="EF48" s="150"/>
      <c r="EG48" s="56">
        <v>11.74</v>
      </c>
      <c r="EH48" s="149">
        <f t="shared" ref="EH48:EH53" si="69">SUM(EI48:EN48)</f>
        <v>18.78</v>
      </c>
      <c r="EI48" s="150"/>
      <c r="EJ48" s="150"/>
      <c r="EK48" s="150"/>
      <c r="EL48" s="61">
        <v>18.78</v>
      </c>
      <c r="EM48" s="150"/>
      <c r="EN48" s="150"/>
      <c r="EO48" s="149">
        <f t="shared" ref="EO48:EO53" si="70">SUM(EP48:EU48)</f>
        <v>24.23</v>
      </c>
      <c r="EP48" s="150"/>
      <c r="EQ48" s="150">
        <v>11.74</v>
      </c>
      <c r="ER48" s="150"/>
      <c r="ES48" s="150"/>
      <c r="ET48" s="150">
        <v>12.49</v>
      </c>
      <c r="EU48" s="150"/>
      <c r="EV48" s="149">
        <f t="shared" ref="EV48:EV53" si="71">SUM(EW48:FA48)</f>
        <v>0</v>
      </c>
      <c r="EW48" s="150"/>
      <c r="EX48" s="150"/>
      <c r="EY48" s="150"/>
      <c r="EZ48" s="150"/>
      <c r="FA48" s="150"/>
      <c r="FB48" s="149">
        <f t="shared" ref="FB48:FB53" si="72">SUM(FC48:FF48)</f>
        <v>0</v>
      </c>
      <c r="FC48" s="150"/>
      <c r="FD48" s="150"/>
      <c r="FE48" s="150"/>
      <c r="FF48" s="150"/>
      <c r="FG48" s="149">
        <f t="shared" ref="FG48:FG53" si="73">SUM(FH48:FP48)</f>
        <v>23.48</v>
      </c>
      <c r="FH48" s="150"/>
      <c r="FI48" s="150">
        <v>11.74</v>
      </c>
      <c r="FJ48" s="61">
        <v>11.74</v>
      </c>
      <c r="FK48" s="150"/>
      <c r="FL48" s="150"/>
      <c r="FM48" s="150"/>
      <c r="FN48" s="150"/>
      <c r="FO48" s="150"/>
      <c r="FP48" s="150"/>
    </row>
    <row r="49" s="1" customFormat="1" ht="40" customHeight="1" spans="1:172">
      <c r="A49" s="9"/>
      <c r="B49" s="21"/>
      <c r="C49" s="21"/>
      <c r="D49" s="28" t="s">
        <v>311</v>
      </c>
      <c r="E49" s="29"/>
      <c r="F49" s="118"/>
      <c r="G49" s="26" t="s">
        <v>257</v>
      </c>
      <c r="H49" s="26"/>
      <c r="I49" s="27"/>
      <c r="J49" s="143">
        <f t="shared" si="41"/>
        <v>0</v>
      </c>
      <c r="K49" s="146">
        <f t="shared" si="58"/>
        <v>0</v>
      </c>
      <c r="L49" s="14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146">
        <f t="shared" si="59"/>
        <v>0</v>
      </c>
      <c r="AC49" s="14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146"/>
      <c r="AO49" s="146">
        <f t="shared" si="60"/>
        <v>0</v>
      </c>
      <c r="AP49" s="147"/>
      <c r="AQ49" s="27"/>
      <c r="AR49" s="27"/>
      <c r="AS49" s="27"/>
      <c r="AT49" s="27"/>
      <c r="AU49" s="27"/>
      <c r="AV49" s="27"/>
      <c r="AW49" s="27"/>
      <c r="AX49" s="27"/>
      <c r="AY49" s="171"/>
      <c r="AZ49" s="171">
        <f t="shared" si="61"/>
        <v>0</v>
      </c>
      <c r="BA49" s="14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146">
        <f t="shared" si="62"/>
        <v>0</v>
      </c>
      <c r="BM49" s="147"/>
      <c r="BN49" s="27"/>
      <c r="BO49" s="27"/>
      <c r="BP49" s="27"/>
      <c r="BQ49" s="27"/>
      <c r="BR49" s="27"/>
      <c r="BS49" s="27"/>
      <c r="BT49" s="27"/>
      <c r="BU49" s="27"/>
      <c r="BV49" s="27"/>
      <c r="BW49" s="146">
        <f t="shared" si="63"/>
        <v>0</v>
      </c>
      <c r="BX49" s="14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146">
        <f t="shared" si="64"/>
        <v>0</v>
      </c>
      <c r="CM49" s="147"/>
      <c r="CN49" s="27"/>
      <c r="CO49" s="27"/>
      <c r="CP49" s="27"/>
      <c r="CQ49" s="27"/>
      <c r="CR49" s="27"/>
      <c r="CS49" s="27"/>
      <c r="CT49" s="27"/>
      <c r="CU49" s="27"/>
      <c r="CV49" s="146">
        <f t="shared" si="65"/>
        <v>0</v>
      </c>
      <c r="CW49" s="14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146">
        <f t="shared" si="66"/>
        <v>0</v>
      </c>
      <c r="DI49" s="147"/>
      <c r="DJ49" s="27"/>
      <c r="DK49" s="27"/>
      <c r="DL49" s="27"/>
      <c r="DM49" s="146">
        <f t="shared" si="67"/>
        <v>0</v>
      </c>
      <c r="DN49" s="14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146">
        <f t="shared" si="68"/>
        <v>0</v>
      </c>
      <c r="EB49" s="147"/>
      <c r="EC49" s="27"/>
      <c r="ED49" s="27"/>
      <c r="EE49" s="27"/>
      <c r="EF49" s="27"/>
      <c r="EG49" s="146"/>
      <c r="EH49" s="146">
        <f t="shared" si="69"/>
        <v>0</v>
      </c>
      <c r="EI49" s="147"/>
      <c r="EJ49" s="27"/>
      <c r="EK49" s="27"/>
      <c r="EL49" s="27"/>
      <c r="EM49" s="27"/>
      <c r="EN49" s="27"/>
      <c r="EO49" s="146">
        <f t="shared" si="70"/>
        <v>0</v>
      </c>
      <c r="EP49" s="147"/>
      <c r="EQ49" s="27"/>
      <c r="ER49" s="27"/>
      <c r="ES49" s="27"/>
      <c r="ET49" s="27"/>
      <c r="EU49" s="27"/>
      <c r="EV49" s="146">
        <f t="shared" si="71"/>
        <v>0</v>
      </c>
      <c r="EW49" s="147"/>
      <c r="EX49" s="27"/>
      <c r="EY49" s="27"/>
      <c r="EZ49" s="27"/>
      <c r="FA49" s="27"/>
      <c r="FB49" s="146">
        <f t="shared" si="72"/>
        <v>0</v>
      </c>
      <c r="FC49" s="147"/>
      <c r="FD49" s="27"/>
      <c r="FE49" s="27"/>
      <c r="FF49" s="27"/>
      <c r="FG49" s="146">
        <f t="shared" si="73"/>
        <v>0</v>
      </c>
      <c r="FH49" s="147"/>
      <c r="FI49" s="27"/>
      <c r="FJ49" s="27"/>
      <c r="FK49" s="27"/>
      <c r="FL49" s="27"/>
      <c r="FM49" s="27"/>
      <c r="FN49" s="27"/>
      <c r="FO49" s="27"/>
      <c r="FP49" s="27"/>
    </row>
    <row r="50" s="1" customFormat="1" ht="40" customHeight="1" spans="1:172">
      <c r="A50" s="9"/>
      <c r="B50" s="21"/>
      <c r="C50" s="31"/>
      <c r="D50" s="28" t="s">
        <v>312</v>
      </c>
      <c r="E50" s="29"/>
      <c r="F50" s="124" t="s">
        <v>266</v>
      </c>
      <c r="G50" s="26" t="s">
        <v>291</v>
      </c>
      <c r="H50" s="26"/>
      <c r="I50" s="27">
        <v>3076.58</v>
      </c>
      <c r="J50" s="143">
        <f t="shared" si="41"/>
        <v>3076.58</v>
      </c>
      <c r="K50" s="149">
        <f t="shared" si="58"/>
        <v>114.4</v>
      </c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>
        <v>114.4</v>
      </c>
      <c r="W50" s="150"/>
      <c r="X50" s="150"/>
      <c r="Y50" s="150"/>
      <c r="Z50" s="150"/>
      <c r="AA50" s="150"/>
      <c r="AB50" s="149">
        <f t="shared" si="59"/>
        <v>833.7</v>
      </c>
      <c r="AC50" s="150"/>
      <c r="AD50" s="150"/>
      <c r="AE50" s="150"/>
      <c r="AF50" s="150"/>
      <c r="AG50" s="150"/>
      <c r="AH50" s="150"/>
      <c r="AI50" s="150"/>
      <c r="AJ50" s="150"/>
      <c r="AK50" s="150">
        <v>833.7</v>
      </c>
      <c r="AL50" s="150"/>
      <c r="AM50" s="150"/>
      <c r="AN50" s="149"/>
      <c r="AO50" s="149">
        <f t="shared" si="60"/>
        <v>0</v>
      </c>
      <c r="AP50" s="150"/>
      <c r="AQ50" s="150"/>
      <c r="AR50" s="150"/>
      <c r="AS50" s="150"/>
      <c r="AT50" s="150"/>
      <c r="AU50" s="150"/>
      <c r="AV50" s="150"/>
      <c r="AW50" s="150"/>
      <c r="AX50" s="150"/>
      <c r="AY50" s="149">
        <v>132.43</v>
      </c>
      <c r="AZ50" s="149">
        <f t="shared" si="61"/>
        <v>854.7</v>
      </c>
      <c r="BA50" s="150"/>
      <c r="BB50" s="150"/>
      <c r="BC50" s="150"/>
      <c r="BD50" s="150"/>
      <c r="BE50" s="150"/>
      <c r="BF50" s="150">
        <v>854.7</v>
      </c>
      <c r="BG50" s="150"/>
      <c r="BH50" s="150"/>
      <c r="BI50" s="150"/>
      <c r="BJ50" s="150"/>
      <c r="BK50" s="150"/>
      <c r="BL50" s="149">
        <f t="shared" si="62"/>
        <v>398</v>
      </c>
      <c r="BM50" s="150"/>
      <c r="BN50" s="150"/>
      <c r="BO50" s="150"/>
      <c r="BP50" s="150"/>
      <c r="BQ50" s="150"/>
      <c r="BR50" s="150"/>
      <c r="BS50" s="150"/>
      <c r="BT50" s="150"/>
      <c r="BU50" s="150">
        <v>398</v>
      </c>
      <c r="BV50" s="150"/>
      <c r="BW50" s="149">
        <f t="shared" si="63"/>
        <v>0</v>
      </c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49">
        <f t="shared" si="64"/>
        <v>116.3</v>
      </c>
      <c r="CM50" s="150"/>
      <c r="CN50" s="150"/>
      <c r="CO50" s="150"/>
      <c r="CP50" s="150">
        <v>116.3</v>
      </c>
      <c r="CQ50" s="150"/>
      <c r="CR50" s="150"/>
      <c r="CS50" s="150"/>
      <c r="CT50" s="150"/>
      <c r="CU50" s="150"/>
      <c r="CV50" s="149">
        <f t="shared" si="65"/>
        <v>0</v>
      </c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49">
        <f t="shared" si="66"/>
        <v>0</v>
      </c>
      <c r="DI50" s="150"/>
      <c r="DJ50" s="150"/>
      <c r="DK50" s="150"/>
      <c r="DL50" s="150"/>
      <c r="DM50" s="149">
        <f t="shared" si="67"/>
        <v>167.53</v>
      </c>
      <c r="DN50" s="150"/>
      <c r="DO50" s="150"/>
      <c r="DP50" s="150"/>
      <c r="DQ50" s="150"/>
      <c r="DR50" s="150"/>
      <c r="DS50" s="150">
        <v>56</v>
      </c>
      <c r="DT50" s="150"/>
      <c r="DU50" s="150"/>
      <c r="DV50" s="150">
        <v>111.53</v>
      </c>
      <c r="DW50" s="150"/>
      <c r="DX50" s="150"/>
      <c r="DY50" s="150"/>
      <c r="DZ50" s="150"/>
      <c r="EA50" s="149">
        <f t="shared" si="68"/>
        <v>0</v>
      </c>
      <c r="EB50" s="150"/>
      <c r="EC50" s="150"/>
      <c r="ED50" s="150"/>
      <c r="EE50" s="150"/>
      <c r="EF50" s="150"/>
      <c r="EG50" s="149"/>
      <c r="EH50" s="149">
        <f t="shared" si="69"/>
        <v>0</v>
      </c>
      <c r="EI50" s="150"/>
      <c r="EJ50" s="150"/>
      <c r="EK50" s="150"/>
      <c r="EL50" s="150"/>
      <c r="EM50" s="150"/>
      <c r="EN50" s="150"/>
      <c r="EO50" s="149">
        <f t="shared" si="70"/>
        <v>285.93</v>
      </c>
      <c r="EP50" s="150"/>
      <c r="EQ50" s="150"/>
      <c r="ER50" s="150">
        <v>189.5</v>
      </c>
      <c r="ES50" s="150"/>
      <c r="ET50" s="150"/>
      <c r="EU50" s="150">
        <v>96.43</v>
      </c>
      <c r="EV50" s="149">
        <f t="shared" si="71"/>
        <v>0</v>
      </c>
      <c r="EW50" s="150"/>
      <c r="EX50" s="150"/>
      <c r="EY50" s="150"/>
      <c r="EZ50" s="150"/>
      <c r="FA50" s="150"/>
      <c r="FB50" s="149">
        <f t="shared" si="72"/>
        <v>0</v>
      </c>
      <c r="FC50" s="150"/>
      <c r="FD50" s="150"/>
      <c r="FE50" s="150"/>
      <c r="FF50" s="150"/>
      <c r="FG50" s="149">
        <f t="shared" si="73"/>
        <v>173.59</v>
      </c>
      <c r="FH50" s="150"/>
      <c r="FI50" s="150"/>
      <c r="FJ50" s="150"/>
      <c r="FK50" s="150"/>
      <c r="FL50" s="150"/>
      <c r="FM50" s="150">
        <v>173.59</v>
      </c>
      <c r="FN50" s="150"/>
      <c r="FO50" s="150"/>
      <c r="FP50" s="150"/>
    </row>
    <row r="51" s="1" customFormat="1" ht="40" customHeight="1" spans="1:172">
      <c r="A51" s="9"/>
      <c r="B51" s="21"/>
      <c r="C51" s="31"/>
      <c r="D51" s="28" t="s">
        <v>313</v>
      </c>
      <c r="E51" s="29"/>
      <c r="F51" s="118"/>
      <c r="G51" s="26" t="s">
        <v>291</v>
      </c>
      <c r="H51" s="26"/>
      <c r="I51" s="27"/>
      <c r="J51" s="143">
        <f t="shared" si="41"/>
        <v>0</v>
      </c>
      <c r="K51" s="146">
        <f t="shared" si="58"/>
        <v>0</v>
      </c>
      <c r="L51" s="14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146">
        <f t="shared" si="59"/>
        <v>0</v>
      </c>
      <c r="AC51" s="14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146"/>
      <c r="AO51" s="146">
        <f t="shared" si="60"/>
        <v>0</v>
      </c>
      <c r="AP51" s="147"/>
      <c r="AQ51" s="27"/>
      <c r="AR51" s="27"/>
      <c r="AS51" s="27"/>
      <c r="AT51" s="27"/>
      <c r="AU51" s="27"/>
      <c r="AV51" s="27"/>
      <c r="AW51" s="27"/>
      <c r="AX51" s="27"/>
      <c r="AY51" s="171"/>
      <c r="AZ51" s="171">
        <f t="shared" si="61"/>
        <v>0</v>
      </c>
      <c r="BA51" s="14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146">
        <f t="shared" si="62"/>
        <v>0</v>
      </c>
      <c r="BM51" s="147"/>
      <c r="BN51" s="27"/>
      <c r="BO51" s="27"/>
      <c r="BP51" s="27"/>
      <c r="BQ51" s="27"/>
      <c r="BR51" s="27"/>
      <c r="BS51" s="27"/>
      <c r="BT51" s="27"/>
      <c r="BU51" s="27"/>
      <c r="BV51" s="27"/>
      <c r="BW51" s="146">
        <f t="shared" si="63"/>
        <v>0</v>
      </c>
      <c r="BX51" s="14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146">
        <f t="shared" si="64"/>
        <v>0</v>
      </c>
      <c r="CM51" s="147"/>
      <c r="CN51" s="27"/>
      <c r="CO51" s="27"/>
      <c r="CP51" s="27"/>
      <c r="CQ51" s="27"/>
      <c r="CR51" s="27"/>
      <c r="CS51" s="27"/>
      <c r="CT51" s="27"/>
      <c r="CU51" s="27"/>
      <c r="CV51" s="146">
        <f t="shared" si="65"/>
        <v>0</v>
      </c>
      <c r="CW51" s="14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146">
        <f t="shared" si="66"/>
        <v>0</v>
      </c>
      <c r="DI51" s="147"/>
      <c r="DJ51" s="27"/>
      <c r="DK51" s="27"/>
      <c r="DL51" s="27"/>
      <c r="DM51" s="146">
        <f t="shared" si="67"/>
        <v>0</v>
      </c>
      <c r="DN51" s="14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146">
        <f t="shared" si="68"/>
        <v>0</v>
      </c>
      <c r="EB51" s="147"/>
      <c r="EC51" s="27"/>
      <c r="ED51" s="27"/>
      <c r="EE51" s="27"/>
      <c r="EF51" s="27"/>
      <c r="EG51" s="146"/>
      <c r="EH51" s="146">
        <f t="shared" si="69"/>
        <v>0</v>
      </c>
      <c r="EI51" s="147"/>
      <c r="EJ51" s="27"/>
      <c r="EK51" s="27"/>
      <c r="EL51" s="27"/>
      <c r="EM51" s="27"/>
      <c r="EN51" s="27"/>
      <c r="EO51" s="146">
        <f t="shared" si="70"/>
        <v>0</v>
      </c>
      <c r="EP51" s="147"/>
      <c r="EQ51" s="27"/>
      <c r="ER51" s="27"/>
      <c r="ES51" s="27"/>
      <c r="ET51" s="27"/>
      <c r="EU51" s="27"/>
      <c r="EV51" s="146">
        <f t="shared" si="71"/>
        <v>0</v>
      </c>
      <c r="EW51" s="147"/>
      <c r="EX51" s="27"/>
      <c r="EY51" s="27"/>
      <c r="EZ51" s="27"/>
      <c r="FA51" s="27"/>
      <c r="FB51" s="146">
        <f t="shared" si="72"/>
        <v>0</v>
      </c>
      <c r="FC51" s="147"/>
      <c r="FD51" s="27"/>
      <c r="FE51" s="27"/>
      <c r="FF51" s="27"/>
      <c r="FG51" s="146">
        <f t="shared" si="73"/>
        <v>0</v>
      </c>
      <c r="FH51" s="147"/>
      <c r="FI51" s="27"/>
      <c r="FJ51" s="27"/>
      <c r="FK51" s="27"/>
      <c r="FL51" s="27"/>
      <c r="FM51" s="27"/>
      <c r="FN51" s="27"/>
      <c r="FO51" s="27"/>
      <c r="FP51" s="27"/>
    </row>
    <row r="52" s="1" customFormat="1" ht="40" customHeight="1" spans="1:172">
      <c r="A52" s="9"/>
      <c r="B52" s="21"/>
      <c r="C52" s="31"/>
      <c r="D52" s="139" t="s">
        <v>314</v>
      </c>
      <c r="E52" s="140"/>
      <c r="F52" s="125" t="s">
        <v>315</v>
      </c>
      <c r="G52" s="26" t="s">
        <v>246</v>
      </c>
      <c r="H52" s="26"/>
      <c r="I52" s="166">
        <f>FP52+J52+AA52+AM52+AN52+AX52+AY52+BK52+BV52+CK52+CU52+DG52+DL52+DZ52+EF52+EG52+EN52+EU52+FA52+FF52</f>
        <v>69.9</v>
      </c>
      <c r="J52" s="143">
        <f t="shared" si="41"/>
        <v>69.9</v>
      </c>
      <c r="K52" s="56">
        <f t="shared" si="58"/>
        <v>51.8</v>
      </c>
      <c r="L52" s="61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>
        <v>51.8</v>
      </c>
      <c r="AA52" s="60"/>
      <c r="AB52" s="56">
        <f t="shared" si="59"/>
        <v>0</v>
      </c>
      <c r="AC52" s="61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57"/>
      <c r="AO52" s="56">
        <f t="shared" si="60"/>
        <v>0</v>
      </c>
      <c r="AP52" s="61"/>
      <c r="AQ52" s="60"/>
      <c r="AR52" s="60"/>
      <c r="AS52" s="60"/>
      <c r="AT52" s="60"/>
      <c r="AU52" s="60"/>
      <c r="AV52" s="60"/>
      <c r="AW52" s="60"/>
      <c r="AX52" s="60"/>
      <c r="AY52" s="57"/>
      <c r="AZ52" s="56">
        <f t="shared" si="61"/>
        <v>0</v>
      </c>
      <c r="BA52" s="61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56">
        <f t="shared" si="62"/>
        <v>0</v>
      </c>
      <c r="BM52" s="61"/>
      <c r="BN52" s="60"/>
      <c r="BO52" s="60"/>
      <c r="BP52" s="60"/>
      <c r="BQ52" s="60"/>
      <c r="BR52" s="60"/>
      <c r="BS52" s="60"/>
      <c r="BT52" s="60"/>
      <c r="BU52" s="60"/>
      <c r="BV52" s="60"/>
      <c r="BW52" s="56">
        <f t="shared" si="63"/>
        <v>0</v>
      </c>
      <c r="BX52" s="61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56">
        <f t="shared" si="64"/>
        <v>0</v>
      </c>
      <c r="CM52" s="61"/>
      <c r="CN52" s="60"/>
      <c r="CO52" s="60"/>
      <c r="CP52" s="60"/>
      <c r="CQ52" s="60"/>
      <c r="CR52" s="60"/>
      <c r="CS52" s="60"/>
      <c r="CT52" s="60"/>
      <c r="CU52" s="60"/>
      <c r="CV52" s="56">
        <f t="shared" si="65"/>
        <v>0</v>
      </c>
      <c r="CW52" s="61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56">
        <f t="shared" si="66"/>
        <v>0</v>
      </c>
      <c r="DI52" s="61"/>
      <c r="DJ52" s="60"/>
      <c r="DK52" s="60"/>
      <c r="DL52" s="60"/>
      <c r="DM52" s="56">
        <f t="shared" si="67"/>
        <v>18.1</v>
      </c>
      <c r="DN52" s="61"/>
      <c r="DO52" s="60"/>
      <c r="DP52" s="60"/>
      <c r="DQ52" s="60"/>
      <c r="DR52" s="60"/>
      <c r="DS52" s="60">
        <v>18.1</v>
      </c>
      <c r="DT52" s="60"/>
      <c r="DU52" s="60"/>
      <c r="DV52" s="60"/>
      <c r="DW52" s="60"/>
      <c r="DX52" s="60"/>
      <c r="DY52" s="60"/>
      <c r="DZ52" s="60"/>
      <c r="EA52" s="56">
        <f t="shared" si="68"/>
        <v>0</v>
      </c>
      <c r="EB52" s="61"/>
      <c r="EC52" s="60"/>
      <c r="ED52" s="60"/>
      <c r="EE52" s="60"/>
      <c r="EF52" s="60"/>
      <c r="EG52" s="57"/>
      <c r="EH52" s="56">
        <f t="shared" si="69"/>
        <v>0</v>
      </c>
      <c r="EI52" s="61"/>
      <c r="EJ52" s="60"/>
      <c r="EK52" s="60"/>
      <c r="EL52" s="60"/>
      <c r="EM52" s="60"/>
      <c r="EN52" s="60"/>
      <c r="EO52" s="56">
        <f t="shared" si="70"/>
        <v>0</v>
      </c>
      <c r="EP52" s="61"/>
      <c r="EQ52" s="60"/>
      <c r="ER52" s="60"/>
      <c r="ES52" s="60"/>
      <c r="ET52" s="60"/>
      <c r="EU52" s="60"/>
      <c r="EV52" s="56">
        <f t="shared" si="71"/>
        <v>0</v>
      </c>
      <c r="EW52" s="61"/>
      <c r="EX52" s="60"/>
      <c r="EY52" s="60"/>
      <c r="EZ52" s="60"/>
      <c r="FA52" s="60"/>
      <c r="FB52" s="56">
        <f t="shared" si="72"/>
        <v>0</v>
      </c>
      <c r="FC52" s="61"/>
      <c r="FD52" s="60"/>
      <c r="FE52" s="60"/>
      <c r="FF52" s="60"/>
      <c r="FG52" s="56">
        <f t="shared" si="73"/>
        <v>0</v>
      </c>
      <c r="FH52" s="61"/>
      <c r="FI52" s="60"/>
      <c r="FJ52" s="60"/>
      <c r="FK52" s="60"/>
      <c r="FL52" s="60"/>
      <c r="FM52" s="60"/>
      <c r="FN52" s="60"/>
      <c r="FO52" s="60"/>
      <c r="FP52" s="60"/>
    </row>
    <row r="53" s="1" customFormat="1" ht="40" customHeight="1" spans="1:172">
      <c r="A53" s="9"/>
      <c r="B53" s="21"/>
      <c r="C53" s="31"/>
      <c r="D53" s="139" t="s">
        <v>316</v>
      </c>
      <c r="E53" s="140"/>
      <c r="F53" s="125" t="s">
        <v>315</v>
      </c>
      <c r="G53" s="26" t="s">
        <v>305</v>
      </c>
      <c r="H53" s="26"/>
      <c r="I53" s="167">
        <f>FP53+J53+AA53+AM53+AN53+AX53+AY53+BK53+BV53+CK53+CU53+DG53+DL53+DZ53+EF53+EG53+EN53+EU53+FA53+FF53</f>
        <v>0.85</v>
      </c>
      <c r="J53" s="143">
        <f t="shared" si="41"/>
        <v>0.85</v>
      </c>
      <c r="K53" s="56">
        <f t="shared" si="58"/>
        <v>0.48</v>
      </c>
      <c r="L53" s="61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>
        <v>0.48</v>
      </c>
      <c r="AA53" s="60"/>
      <c r="AB53" s="56">
        <f t="shared" si="59"/>
        <v>0</v>
      </c>
      <c r="AC53" s="61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57"/>
      <c r="AO53" s="56">
        <f t="shared" si="60"/>
        <v>0</v>
      </c>
      <c r="AP53" s="61"/>
      <c r="AQ53" s="60"/>
      <c r="AR53" s="60"/>
      <c r="AS53" s="60"/>
      <c r="AT53" s="60"/>
      <c r="AU53" s="60"/>
      <c r="AV53" s="60"/>
      <c r="AW53" s="60"/>
      <c r="AX53" s="60"/>
      <c r="AY53" s="57"/>
      <c r="AZ53" s="56">
        <f t="shared" si="61"/>
        <v>0</v>
      </c>
      <c r="BA53" s="61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56">
        <f t="shared" si="62"/>
        <v>0</v>
      </c>
      <c r="BM53" s="61"/>
      <c r="BN53" s="60"/>
      <c r="BO53" s="60"/>
      <c r="BP53" s="60"/>
      <c r="BQ53" s="60"/>
      <c r="BR53" s="60"/>
      <c r="BS53" s="60"/>
      <c r="BT53" s="60"/>
      <c r="BU53" s="60"/>
      <c r="BV53" s="60"/>
      <c r="BW53" s="56">
        <f t="shared" si="63"/>
        <v>0</v>
      </c>
      <c r="BX53" s="61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56">
        <f t="shared" si="64"/>
        <v>0</v>
      </c>
      <c r="CM53" s="61"/>
      <c r="CN53" s="60"/>
      <c r="CO53" s="60"/>
      <c r="CP53" s="60"/>
      <c r="CQ53" s="60"/>
      <c r="CR53" s="60"/>
      <c r="CS53" s="60"/>
      <c r="CT53" s="60"/>
      <c r="CU53" s="60"/>
      <c r="CV53" s="56">
        <f t="shared" si="65"/>
        <v>0</v>
      </c>
      <c r="CW53" s="61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56">
        <f t="shared" si="66"/>
        <v>0</v>
      </c>
      <c r="DI53" s="61"/>
      <c r="DJ53" s="60"/>
      <c r="DK53" s="60"/>
      <c r="DL53" s="60"/>
      <c r="DM53" s="56">
        <f t="shared" si="67"/>
        <v>0.37</v>
      </c>
      <c r="DN53" s="61"/>
      <c r="DO53" s="60"/>
      <c r="DP53" s="60"/>
      <c r="DQ53" s="60"/>
      <c r="DR53" s="60"/>
      <c r="DS53" s="60">
        <v>0.37</v>
      </c>
      <c r="DT53" s="60"/>
      <c r="DU53" s="60"/>
      <c r="DV53" s="60"/>
      <c r="DW53" s="60"/>
      <c r="DX53" s="60"/>
      <c r="DY53" s="60"/>
      <c r="DZ53" s="60"/>
      <c r="EA53" s="56">
        <f t="shared" si="68"/>
        <v>0</v>
      </c>
      <c r="EB53" s="61"/>
      <c r="EC53" s="60"/>
      <c r="ED53" s="60"/>
      <c r="EE53" s="60"/>
      <c r="EF53" s="60"/>
      <c r="EG53" s="57"/>
      <c r="EH53" s="56">
        <f t="shared" si="69"/>
        <v>0</v>
      </c>
      <c r="EI53" s="61"/>
      <c r="EJ53" s="60"/>
      <c r="EK53" s="60"/>
      <c r="EL53" s="60"/>
      <c r="EM53" s="60"/>
      <c r="EN53" s="60"/>
      <c r="EO53" s="56">
        <f t="shared" si="70"/>
        <v>0</v>
      </c>
      <c r="EP53" s="61"/>
      <c r="EQ53" s="60"/>
      <c r="ER53" s="60"/>
      <c r="ES53" s="60"/>
      <c r="ET53" s="60"/>
      <c r="EU53" s="60"/>
      <c r="EV53" s="56">
        <f t="shared" si="71"/>
        <v>0</v>
      </c>
      <c r="EW53" s="61"/>
      <c r="EX53" s="60"/>
      <c r="EY53" s="60"/>
      <c r="EZ53" s="60"/>
      <c r="FA53" s="60"/>
      <c r="FB53" s="56">
        <f t="shared" si="72"/>
        <v>0</v>
      </c>
      <c r="FC53" s="61"/>
      <c r="FD53" s="60"/>
      <c r="FE53" s="60"/>
      <c r="FF53" s="60"/>
      <c r="FG53" s="56">
        <f t="shared" si="73"/>
        <v>0</v>
      </c>
      <c r="FH53" s="61"/>
      <c r="FI53" s="60"/>
      <c r="FJ53" s="60"/>
      <c r="FK53" s="60"/>
      <c r="FL53" s="60"/>
      <c r="FM53" s="60"/>
      <c r="FN53" s="60"/>
      <c r="FO53" s="60"/>
      <c r="FP53" s="60"/>
    </row>
    <row r="54" s="1" customFormat="1" ht="40" customHeight="1" spans="1:172">
      <c r="A54" s="9"/>
      <c r="B54" s="21"/>
      <c r="C54" s="16" t="s">
        <v>317</v>
      </c>
      <c r="D54" s="22" t="s">
        <v>318</v>
      </c>
      <c r="E54" s="23"/>
      <c r="F54" s="129"/>
      <c r="G54" s="19" t="s">
        <v>282</v>
      </c>
      <c r="H54" s="19" t="s">
        <v>319</v>
      </c>
      <c r="I54" s="19" t="s">
        <v>319</v>
      </c>
      <c r="J54" s="143" t="e">
        <f>K54+AB54+AN54+AO54+AY54+AZ54+BL54+BW54+CL54+CV54+DH54+DM54+EA54+EH54+EO54+EV54+FB54+FG54</f>
        <v>#VALUE!</v>
      </c>
      <c r="K54" s="146">
        <f>SUM(M54:AA54)</f>
        <v>0</v>
      </c>
      <c r="L54" s="19" t="s">
        <v>319</v>
      </c>
      <c r="M54" s="19" t="s">
        <v>319</v>
      </c>
      <c r="N54" s="19" t="s">
        <v>319</v>
      </c>
      <c r="O54" s="19" t="s">
        <v>319</v>
      </c>
      <c r="P54" s="19" t="s">
        <v>319</v>
      </c>
      <c r="Q54" s="19" t="s">
        <v>319</v>
      </c>
      <c r="R54" s="19" t="s">
        <v>319</v>
      </c>
      <c r="S54" s="19" t="s">
        <v>319</v>
      </c>
      <c r="T54" s="19" t="s">
        <v>319</v>
      </c>
      <c r="U54" s="19" t="s">
        <v>319</v>
      </c>
      <c r="V54" s="19" t="s">
        <v>319</v>
      </c>
      <c r="W54" s="19" t="s">
        <v>319</v>
      </c>
      <c r="X54" s="19" t="s">
        <v>319</v>
      </c>
      <c r="Y54" s="19" t="s">
        <v>319</v>
      </c>
      <c r="Z54" s="19" t="s">
        <v>319</v>
      </c>
      <c r="AA54" s="19" t="s">
        <v>319</v>
      </c>
      <c r="AB54" s="19" t="s">
        <v>319</v>
      </c>
      <c r="AC54" s="19" t="s">
        <v>319</v>
      </c>
      <c r="AD54" s="19" t="s">
        <v>319</v>
      </c>
      <c r="AE54" s="19" t="s">
        <v>319</v>
      </c>
      <c r="AF54" s="19" t="s">
        <v>319</v>
      </c>
      <c r="AG54" s="19" t="s">
        <v>319</v>
      </c>
      <c r="AH54" s="19" t="s">
        <v>319</v>
      </c>
      <c r="AI54" s="19" t="s">
        <v>319</v>
      </c>
      <c r="AJ54" s="19" t="s">
        <v>319</v>
      </c>
      <c r="AK54" s="19" t="s">
        <v>319</v>
      </c>
      <c r="AL54" s="19" t="s">
        <v>319</v>
      </c>
      <c r="AM54" s="19" t="s">
        <v>319</v>
      </c>
      <c r="AN54" s="19" t="s">
        <v>319</v>
      </c>
      <c r="AO54" s="19" t="s">
        <v>319</v>
      </c>
      <c r="AP54" s="19" t="s">
        <v>319</v>
      </c>
      <c r="AQ54" s="19" t="s">
        <v>319</v>
      </c>
      <c r="AR54" s="19" t="s">
        <v>319</v>
      </c>
      <c r="AS54" s="19" t="s">
        <v>319</v>
      </c>
      <c r="AT54" s="19" t="s">
        <v>319</v>
      </c>
      <c r="AU54" s="19" t="s">
        <v>319</v>
      </c>
      <c r="AV54" s="19" t="s">
        <v>319</v>
      </c>
      <c r="AW54" s="19" t="s">
        <v>319</v>
      </c>
      <c r="AX54" s="19" t="s">
        <v>319</v>
      </c>
      <c r="AY54" s="19" t="s">
        <v>319</v>
      </c>
      <c r="AZ54" s="19" t="s">
        <v>319</v>
      </c>
      <c r="BA54" s="19" t="s">
        <v>319</v>
      </c>
      <c r="BB54" s="19" t="s">
        <v>319</v>
      </c>
      <c r="BC54" s="19" t="s">
        <v>319</v>
      </c>
      <c r="BD54" s="19" t="s">
        <v>319</v>
      </c>
      <c r="BE54" s="19" t="s">
        <v>319</v>
      </c>
      <c r="BF54" s="19" t="s">
        <v>319</v>
      </c>
      <c r="BG54" s="19" t="s">
        <v>319</v>
      </c>
      <c r="BH54" s="19" t="s">
        <v>319</v>
      </c>
      <c r="BI54" s="19" t="s">
        <v>319</v>
      </c>
      <c r="BJ54" s="19" t="s">
        <v>319</v>
      </c>
      <c r="BK54" s="19" t="s">
        <v>319</v>
      </c>
      <c r="BL54" s="19" t="s">
        <v>319</v>
      </c>
      <c r="BM54" s="19" t="s">
        <v>319</v>
      </c>
      <c r="BN54" s="19" t="s">
        <v>319</v>
      </c>
      <c r="BO54" s="19" t="s">
        <v>319</v>
      </c>
      <c r="BP54" s="19" t="s">
        <v>319</v>
      </c>
      <c r="BQ54" s="19" t="s">
        <v>319</v>
      </c>
      <c r="BR54" s="19" t="s">
        <v>319</v>
      </c>
      <c r="BS54" s="19" t="s">
        <v>319</v>
      </c>
      <c r="BT54" s="19" t="s">
        <v>319</v>
      </c>
      <c r="BU54" s="19" t="s">
        <v>319</v>
      </c>
      <c r="BV54" s="19" t="s">
        <v>319</v>
      </c>
      <c r="BW54" s="19" t="s">
        <v>319</v>
      </c>
      <c r="BX54" s="19" t="s">
        <v>319</v>
      </c>
      <c r="BY54" s="19" t="s">
        <v>319</v>
      </c>
      <c r="BZ54" s="19" t="s">
        <v>319</v>
      </c>
      <c r="CA54" s="19" t="s">
        <v>319</v>
      </c>
      <c r="CB54" s="19" t="s">
        <v>319</v>
      </c>
      <c r="CC54" s="19" t="s">
        <v>319</v>
      </c>
      <c r="CD54" s="19" t="s">
        <v>319</v>
      </c>
      <c r="CE54" s="19" t="s">
        <v>319</v>
      </c>
      <c r="CF54" s="19" t="s">
        <v>319</v>
      </c>
      <c r="CG54" s="19" t="s">
        <v>319</v>
      </c>
      <c r="CH54" s="19" t="s">
        <v>319</v>
      </c>
      <c r="CI54" s="19" t="s">
        <v>319</v>
      </c>
      <c r="CJ54" s="19" t="s">
        <v>319</v>
      </c>
      <c r="CK54" s="19" t="s">
        <v>319</v>
      </c>
      <c r="CL54" s="19" t="s">
        <v>319</v>
      </c>
      <c r="CM54" s="19" t="s">
        <v>319</v>
      </c>
      <c r="CN54" s="19" t="s">
        <v>319</v>
      </c>
      <c r="CO54" s="19" t="s">
        <v>319</v>
      </c>
      <c r="CP54" s="19" t="s">
        <v>319</v>
      </c>
      <c r="CQ54" s="19" t="s">
        <v>319</v>
      </c>
      <c r="CR54" s="19" t="s">
        <v>319</v>
      </c>
      <c r="CS54" s="19" t="s">
        <v>319</v>
      </c>
      <c r="CT54" s="19" t="s">
        <v>319</v>
      </c>
      <c r="CU54" s="19" t="s">
        <v>319</v>
      </c>
      <c r="CV54" s="19" t="s">
        <v>319</v>
      </c>
      <c r="CW54" s="19" t="s">
        <v>319</v>
      </c>
      <c r="CX54" s="19" t="s">
        <v>319</v>
      </c>
      <c r="CY54" s="19" t="s">
        <v>319</v>
      </c>
      <c r="CZ54" s="19" t="s">
        <v>319</v>
      </c>
      <c r="DA54" s="19" t="s">
        <v>319</v>
      </c>
      <c r="DB54" s="19" t="s">
        <v>319</v>
      </c>
      <c r="DC54" s="19" t="s">
        <v>319</v>
      </c>
      <c r="DD54" s="19" t="s">
        <v>319</v>
      </c>
      <c r="DE54" s="19" t="s">
        <v>319</v>
      </c>
      <c r="DF54" s="19" t="s">
        <v>319</v>
      </c>
      <c r="DG54" s="19" t="s">
        <v>319</v>
      </c>
      <c r="DH54" s="19" t="s">
        <v>319</v>
      </c>
      <c r="DI54" s="19" t="s">
        <v>319</v>
      </c>
      <c r="DJ54" s="19" t="s">
        <v>319</v>
      </c>
      <c r="DK54" s="19" t="s">
        <v>319</v>
      </c>
      <c r="DL54" s="19" t="s">
        <v>319</v>
      </c>
      <c r="DM54" s="19" t="s">
        <v>319</v>
      </c>
      <c r="DN54" s="19" t="s">
        <v>319</v>
      </c>
      <c r="DO54" s="19" t="s">
        <v>319</v>
      </c>
      <c r="DP54" s="19" t="s">
        <v>319</v>
      </c>
      <c r="DQ54" s="19" t="s">
        <v>319</v>
      </c>
      <c r="DR54" s="19" t="s">
        <v>319</v>
      </c>
      <c r="DS54" s="19" t="s">
        <v>319</v>
      </c>
      <c r="DT54" s="19" t="s">
        <v>319</v>
      </c>
      <c r="DU54" s="19" t="s">
        <v>319</v>
      </c>
      <c r="DV54" s="19" t="s">
        <v>319</v>
      </c>
      <c r="DW54" s="19" t="s">
        <v>319</v>
      </c>
      <c r="DX54" s="19" t="s">
        <v>319</v>
      </c>
      <c r="DY54" s="19" t="s">
        <v>319</v>
      </c>
      <c r="DZ54" s="19" t="s">
        <v>319</v>
      </c>
      <c r="EA54" s="19" t="s">
        <v>319</v>
      </c>
      <c r="EB54" s="19" t="s">
        <v>319</v>
      </c>
      <c r="EC54" s="19" t="s">
        <v>319</v>
      </c>
      <c r="ED54" s="19" t="s">
        <v>319</v>
      </c>
      <c r="EE54" s="19" t="s">
        <v>319</v>
      </c>
      <c r="EF54" s="19" t="s">
        <v>319</v>
      </c>
      <c r="EG54" s="19" t="s">
        <v>319</v>
      </c>
      <c r="EH54" s="19" t="s">
        <v>319</v>
      </c>
      <c r="EI54" s="19" t="s">
        <v>319</v>
      </c>
      <c r="EJ54" s="19" t="s">
        <v>319</v>
      </c>
      <c r="EK54" s="19" t="s">
        <v>319</v>
      </c>
      <c r="EL54" s="19" t="s">
        <v>319</v>
      </c>
      <c r="EM54" s="19" t="s">
        <v>319</v>
      </c>
      <c r="EN54" s="19" t="s">
        <v>319</v>
      </c>
      <c r="EO54" s="19" t="s">
        <v>319</v>
      </c>
      <c r="EP54" s="19" t="s">
        <v>319</v>
      </c>
      <c r="EQ54" s="19" t="s">
        <v>319</v>
      </c>
      <c r="ER54" s="19" t="s">
        <v>319</v>
      </c>
      <c r="ES54" s="19" t="s">
        <v>319</v>
      </c>
      <c r="ET54" s="19" t="s">
        <v>319</v>
      </c>
      <c r="EU54" s="19" t="s">
        <v>319</v>
      </c>
      <c r="EV54" s="19" t="s">
        <v>319</v>
      </c>
      <c r="EW54" s="19" t="s">
        <v>319</v>
      </c>
      <c r="EX54" s="19" t="s">
        <v>319</v>
      </c>
      <c r="EY54" s="19" t="s">
        <v>319</v>
      </c>
      <c r="EZ54" s="19" t="s">
        <v>319</v>
      </c>
      <c r="FA54" s="19" t="s">
        <v>319</v>
      </c>
      <c r="FB54" s="19" t="s">
        <v>319</v>
      </c>
      <c r="FC54" s="19" t="s">
        <v>319</v>
      </c>
      <c r="FD54" s="19" t="s">
        <v>319</v>
      </c>
      <c r="FE54" s="19" t="s">
        <v>319</v>
      </c>
      <c r="FF54" s="19" t="s">
        <v>319</v>
      </c>
      <c r="FG54" s="19" t="s">
        <v>319</v>
      </c>
      <c r="FH54" s="19" t="s">
        <v>319</v>
      </c>
      <c r="FI54" s="19" t="s">
        <v>319</v>
      </c>
      <c r="FJ54" s="19" t="s">
        <v>319</v>
      </c>
      <c r="FK54" s="19" t="s">
        <v>319</v>
      </c>
      <c r="FL54" s="19" t="s">
        <v>319</v>
      </c>
      <c r="FM54" s="19" t="s">
        <v>319</v>
      </c>
      <c r="FN54" s="19" t="s">
        <v>319</v>
      </c>
      <c r="FO54" s="19" t="s">
        <v>319</v>
      </c>
      <c r="FP54" s="19" t="s">
        <v>319</v>
      </c>
    </row>
    <row r="55" s="1" customFormat="1" ht="40" customHeight="1" spans="1:172">
      <c r="A55" s="9"/>
      <c r="B55" s="31"/>
      <c r="C55" s="31"/>
      <c r="D55" s="22" t="s">
        <v>320</v>
      </c>
      <c r="E55" s="23"/>
      <c r="F55" s="129"/>
      <c r="G55" s="19" t="s">
        <v>282</v>
      </c>
      <c r="H55" s="19" t="s">
        <v>319</v>
      </c>
      <c r="I55" s="19" t="s">
        <v>319</v>
      </c>
      <c r="J55" s="143" t="e">
        <f>K55+AB55+AN55+AO55+AY55+AZ55+BL55+BW55+CL55+CV55+DH55+DM55+EA55+EH55+EO55+EV55+FB55+FG55</f>
        <v>#VALUE!</v>
      </c>
      <c r="K55" s="146">
        <f>SUM(M55:AA55)</f>
        <v>0</v>
      </c>
      <c r="L55" s="19" t="s">
        <v>319</v>
      </c>
      <c r="M55" s="19" t="s">
        <v>319</v>
      </c>
      <c r="N55" s="19" t="s">
        <v>319</v>
      </c>
      <c r="O55" s="19" t="s">
        <v>319</v>
      </c>
      <c r="P55" s="19" t="s">
        <v>319</v>
      </c>
      <c r="Q55" s="19" t="s">
        <v>319</v>
      </c>
      <c r="R55" s="19" t="s">
        <v>319</v>
      </c>
      <c r="S55" s="19" t="s">
        <v>319</v>
      </c>
      <c r="T55" s="19" t="s">
        <v>319</v>
      </c>
      <c r="U55" s="19" t="s">
        <v>319</v>
      </c>
      <c r="V55" s="19" t="s">
        <v>319</v>
      </c>
      <c r="W55" s="19" t="s">
        <v>319</v>
      </c>
      <c r="X55" s="19" t="s">
        <v>319</v>
      </c>
      <c r="Y55" s="19" t="s">
        <v>319</v>
      </c>
      <c r="Z55" s="19" t="s">
        <v>319</v>
      </c>
      <c r="AA55" s="19" t="s">
        <v>319</v>
      </c>
      <c r="AB55" s="19" t="s">
        <v>319</v>
      </c>
      <c r="AC55" s="19" t="s">
        <v>319</v>
      </c>
      <c r="AD55" s="19" t="s">
        <v>319</v>
      </c>
      <c r="AE55" s="19" t="s">
        <v>319</v>
      </c>
      <c r="AF55" s="19" t="s">
        <v>319</v>
      </c>
      <c r="AG55" s="19" t="s">
        <v>319</v>
      </c>
      <c r="AH55" s="19" t="s">
        <v>319</v>
      </c>
      <c r="AI55" s="19" t="s">
        <v>319</v>
      </c>
      <c r="AJ55" s="19" t="s">
        <v>319</v>
      </c>
      <c r="AK55" s="19" t="s">
        <v>319</v>
      </c>
      <c r="AL55" s="19" t="s">
        <v>319</v>
      </c>
      <c r="AM55" s="19" t="s">
        <v>319</v>
      </c>
      <c r="AN55" s="19" t="s">
        <v>319</v>
      </c>
      <c r="AO55" s="19" t="s">
        <v>319</v>
      </c>
      <c r="AP55" s="19" t="s">
        <v>319</v>
      </c>
      <c r="AQ55" s="19" t="s">
        <v>319</v>
      </c>
      <c r="AR55" s="19" t="s">
        <v>319</v>
      </c>
      <c r="AS55" s="19" t="s">
        <v>319</v>
      </c>
      <c r="AT55" s="19" t="s">
        <v>319</v>
      </c>
      <c r="AU55" s="19" t="s">
        <v>319</v>
      </c>
      <c r="AV55" s="19" t="s">
        <v>319</v>
      </c>
      <c r="AW55" s="19" t="s">
        <v>319</v>
      </c>
      <c r="AX55" s="19" t="s">
        <v>319</v>
      </c>
      <c r="AY55" s="19" t="s">
        <v>319</v>
      </c>
      <c r="AZ55" s="19" t="s">
        <v>319</v>
      </c>
      <c r="BA55" s="19" t="s">
        <v>319</v>
      </c>
      <c r="BB55" s="19" t="s">
        <v>319</v>
      </c>
      <c r="BC55" s="19" t="s">
        <v>319</v>
      </c>
      <c r="BD55" s="19" t="s">
        <v>319</v>
      </c>
      <c r="BE55" s="19" t="s">
        <v>319</v>
      </c>
      <c r="BF55" s="19" t="s">
        <v>319</v>
      </c>
      <c r="BG55" s="19" t="s">
        <v>319</v>
      </c>
      <c r="BH55" s="19" t="s">
        <v>319</v>
      </c>
      <c r="BI55" s="19" t="s">
        <v>319</v>
      </c>
      <c r="BJ55" s="19" t="s">
        <v>319</v>
      </c>
      <c r="BK55" s="19" t="s">
        <v>319</v>
      </c>
      <c r="BL55" s="19" t="s">
        <v>319</v>
      </c>
      <c r="BM55" s="19" t="s">
        <v>319</v>
      </c>
      <c r="BN55" s="19" t="s">
        <v>319</v>
      </c>
      <c r="BO55" s="19" t="s">
        <v>319</v>
      </c>
      <c r="BP55" s="19" t="s">
        <v>319</v>
      </c>
      <c r="BQ55" s="19" t="s">
        <v>319</v>
      </c>
      <c r="BR55" s="19" t="s">
        <v>319</v>
      </c>
      <c r="BS55" s="19" t="s">
        <v>319</v>
      </c>
      <c r="BT55" s="19" t="s">
        <v>319</v>
      </c>
      <c r="BU55" s="19" t="s">
        <v>319</v>
      </c>
      <c r="BV55" s="19" t="s">
        <v>319</v>
      </c>
      <c r="BW55" s="19" t="s">
        <v>319</v>
      </c>
      <c r="BX55" s="19" t="s">
        <v>319</v>
      </c>
      <c r="BY55" s="19" t="s">
        <v>319</v>
      </c>
      <c r="BZ55" s="19" t="s">
        <v>319</v>
      </c>
      <c r="CA55" s="19" t="s">
        <v>319</v>
      </c>
      <c r="CB55" s="19" t="s">
        <v>319</v>
      </c>
      <c r="CC55" s="19" t="s">
        <v>319</v>
      </c>
      <c r="CD55" s="19" t="s">
        <v>319</v>
      </c>
      <c r="CE55" s="19" t="s">
        <v>319</v>
      </c>
      <c r="CF55" s="19" t="s">
        <v>319</v>
      </c>
      <c r="CG55" s="19" t="s">
        <v>319</v>
      </c>
      <c r="CH55" s="19" t="s">
        <v>319</v>
      </c>
      <c r="CI55" s="19" t="s">
        <v>319</v>
      </c>
      <c r="CJ55" s="19" t="s">
        <v>319</v>
      </c>
      <c r="CK55" s="19" t="s">
        <v>319</v>
      </c>
      <c r="CL55" s="19" t="s">
        <v>319</v>
      </c>
      <c r="CM55" s="19" t="s">
        <v>319</v>
      </c>
      <c r="CN55" s="19" t="s">
        <v>319</v>
      </c>
      <c r="CO55" s="19" t="s">
        <v>319</v>
      </c>
      <c r="CP55" s="19" t="s">
        <v>319</v>
      </c>
      <c r="CQ55" s="19" t="s">
        <v>319</v>
      </c>
      <c r="CR55" s="19" t="s">
        <v>319</v>
      </c>
      <c r="CS55" s="19" t="s">
        <v>319</v>
      </c>
      <c r="CT55" s="19" t="s">
        <v>319</v>
      </c>
      <c r="CU55" s="19" t="s">
        <v>319</v>
      </c>
      <c r="CV55" s="19" t="s">
        <v>319</v>
      </c>
      <c r="CW55" s="19" t="s">
        <v>319</v>
      </c>
      <c r="CX55" s="19" t="s">
        <v>319</v>
      </c>
      <c r="CY55" s="19" t="s">
        <v>319</v>
      </c>
      <c r="CZ55" s="19" t="s">
        <v>319</v>
      </c>
      <c r="DA55" s="19" t="s">
        <v>319</v>
      </c>
      <c r="DB55" s="19" t="s">
        <v>319</v>
      </c>
      <c r="DC55" s="19" t="s">
        <v>319</v>
      </c>
      <c r="DD55" s="19" t="s">
        <v>319</v>
      </c>
      <c r="DE55" s="19" t="s">
        <v>319</v>
      </c>
      <c r="DF55" s="19" t="s">
        <v>319</v>
      </c>
      <c r="DG55" s="19" t="s">
        <v>319</v>
      </c>
      <c r="DH55" s="19" t="s">
        <v>319</v>
      </c>
      <c r="DI55" s="19" t="s">
        <v>319</v>
      </c>
      <c r="DJ55" s="19" t="s">
        <v>319</v>
      </c>
      <c r="DK55" s="19" t="s">
        <v>319</v>
      </c>
      <c r="DL55" s="19" t="s">
        <v>319</v>
      </c>
      <c r="DM55" s="19" t="s">
        <v>319</v>
      </c>
      <c r="DN55" s="19" t="s">
        <v>319</v>
      </c>
      <c r="DO55" s="19" t="s">
        <v>319</v>
      </c>
      <c r="DP55" s="19" t="s">
        <v>319</v>
      </c>
      <c r="DQ55" s="19" t="s">
        <v>319</v>
      </c>
      <c r="DR55" s="19" t="s">
        <v>319</v>
      </c>
      <c r="DS55" s="19" t="s">
        <v>319</v>
      </c>
      <c r="DT55" s="19" t="s">
        <v>319</v>
      </c>
      <c r="DU55" s="19" t="s">
        <v>319</v>
      </c>
      <c r="DV55" s="19" t="s">
        <v>319</v>
      </c>
      <c r="DW55" s="19" t="s">
        <v>319</v>
      </c>
      <c r="DX55" s="19" t="s">
        <v>319</v>
      </c>
      <c r="DY55" s="19" t="s">
        <v>319</v>
      </c>
      <c r="DZ55" s="19" t="s">
        <v>319</v>
      </c>
      <c r="EA55" s="19" t="s">
        <v>319</v>
      </c>
      <c r="EB55" s="19" t="s">
        <v>319</v>
      </c>
      <c r="EC55" s="19" t="s">
        <v>319</v>
      </c>
      <c r="ED55" s="19" t="s">
        <v>319</v>
      </c>
      <c r="EE55" s="19" t="s">
        <v>319</v>
      </c>
      <c r="EF55" s="19" t="s">
        <v>319</v>
      </c>
      <c r="EG55" s="19" t="s">
        <v>319</v>
      </c>
      <c r="EH55" s="19" t="s">
        <v>319</v>
      </c>
      <c r="EI55" s="19" t="s">
        <v>319</v>
      </c>
      <c r="EJ55" s="19" t="s">
        <v>319</v>
      </c>
      <c r="EK55" s="19" t="s">
        <v>319</v>
      </c>
      <c r="EL55" s="19" t="s">
        <v>319</v>
      </c>
      <c r="EM55" s="19" t="s">
        <v>319</v>
      </c>
      <c r="EN55" s="19" t="s">
        <v>319</v>
      </c>
      <c r="EO55" s="19" t="s">
        <v>319</v>
      </c>
      <c r="EP55" s="19" t="s">
        <v>319</v>
      </c>
      <c r="EQ55" s="19" t="s">
        <v>319</v>
      </c>
      <c r="ER55" s="19" t="s">
        <v>319</v>
      </c>
      <c r="ES55" s="19" t="s">
        <v>319</v>
      </c>
      <c r="ET55" s="19" t="s">
        <v>319</v>
      </c>
      <c r="EU55" s="19" t="s">
        <v>319</v>
      </c>
      <c r="EV55" s="19" t="s">
        <v>319</v>
      </c>
      <c r="EW55" s="19" t="s">
        <v>319</v>
      </c>
      <c r="EX55" s="19" t="s">
        <v>319</v>
      </c>
      <c r="EY55" s="19" t="s">
        <v>319</v>
      </c>
      <c r="EZ55" s="19" t="s">
        <v>319</v>
      </c>
      <c r="FA55" s="19" t="s">
        <v>319</v>
      </c>
      <c r="FB55" s="19" t="s">
        <v>319</v>
      </c>
      <c r="FC55" s="19" t="s">
        <v>319</v>
      </c>
      <c r="FD55" s="19" t="s">
        <v>319</v>
      </c>
      <c r="FE55" s="19" t="s">
        <v>319</v>
      </c>
      <c r="FF55" s="19" t="s">
        <v>319</v>
      </c>
      <c r="FG55" s="19" t="s">
        <v>319</v>
      </c>
      <c r="FH55" s="19" t="s">
        <v>319</v>
      </c>
      <c r="FI55" s="19" t="s">
        <v>319</v>
      </c>
      <c r="FJ55" s="19" t="s">
        <v>319</v>
      </c>
      <c r="FK55" s="19" t="s">
        <v>319</v>
      </c>
      <c r="FL55" s="19" t="s">
        <v>319</v>
      </c>
      <c r="FM55" s="19" t="s">
        <v>319</v>
      </c>
      <c r="FN55" s="19" t="s">
        <v>319</v>
      </c>
      <c r="FO55" s="19" t="s">
        <v>319</v>
      </c>
      <c r="FP55" s="19" t="s">
        <v>319</v>
      </c>
    </row>
    <row r="56" s="1" customFormat="1" ht="40" customHeight="1" spans="1:172">
      <c r="A56" s="9"/>
      <c r="B56" s="9" t="s">
        <v>321</v>
      </c>
      <c r="C56" s="9" t="s">
        <v>322</v>
      </c>
      <c r="D56" s="22" t="s">
        <v>323</v>
      </c>
      <c r="E56" s="23"/>
      <c r="F56" s="129"/>
      <c r="G56" s="19" t="s">
        <v>279</v>
      </c>
      <c r="H56" s="19" t="s">
        <v>324</v>
      </c>
      <c r="I56" s="19" t="s">
        <v>324</v>
      </c>
      <c r="J56" s="143" t="e">
        <f>AVERAGE(K56,AB56,AN56,AO56,AY56,AZ56,BL56,BW56,CL56,CV56,DH56,DM56,DR56,EA56,EH56,EO56,EV56,FB56,FG56)</f>
        <v>#DIV/0!</v>
      </c>
      <c r="K56" s="146" t="e">
        <f>AVERAGE(M56:AA56)</f>
        <v>#DIV/0!</v>
      </c>
      <c r="L56" s="19" t="s">
        <v>324</v>
      </c>
      <c r="M56" s="19" t="s">
        <v>324</v>
      </c>
      <c r="N56" s="19" t="s">
        <v>324</v>
      </c>
      <c r="O56" s="19" t="s">
        <v>324</v>
      </c>
      <c r="P56" s="19" t="s">
        <v>324</v>
      </c>
      <c r="Q56" s="19" t="s">
        <v>324</v>
      </c>
      <c r="R56" s="19" t="s">
        <v>324</v>
      </c>
      <c r="S56" s="19" t="s">
        <v>324</v>
      </c>
      <c r="T56" s="19" t="s">
        <v>324</v>
      </c>
      <c r="U56" s="19" t="s">
        <v>324</v>
      </c>
      <c r="V56" s="19" t="s">
        <v>324</v>
      </c>
      <c r="W56" s="19" t="s">
        <v>324</v>
      </c>
      <c r="X56" s="19" t="s">
        <v>324</v>
      </c>
      <c r="Y56" s="19" t="s">
        <v>324</v>
      </c>
      <c r="Z56" s="19" t="s">
        <v>324</v>
      </c>
      <c r="AA56" s="19" t="s">
        <v>324</v>
      </c>
      <c r="AB56" s="19" t="s">
        <v>324</v>
      </c>
      <c r="AC56" s="19" t="s">
        <v>324</v>
      </c>
      <c r="AD56" s="19" t="s">
        <v>324</v>
      </c>
      <c r="AE56" s="19" t="s">
        <v>324</v>
      </c>
      <c r="AF56" s="19" t="s">
        <v>324</v>
      </c>
      <c r="AG56" s="19" t="s">
        <v>324</v>
      </c>
      <c r="AH56" s="19" t="s">
        <v>324</v>
      </c>
      <c r="AI56" s="19" t="s">
        <v>324</v>
      </c>
      <c r="AJ56" s="19" t="s">
        <v>324</v>
      </c>
      <c r="AK56" s="19" t="s">
        <v>324</v>
      </c>
      <c r="AL56" s="19" t="s">
        <v>324</v>
      </c>
      <c r="AM56" s="19" t="s">
        <v>324</v>
      </c>
      <c r="AN56" s="19" t="s">
        <v>324</v>
      </c>
      <c r="AO56" s="19" t="s">
        <v>324</v>
      </c>
      <c r="AP56" s="19" t="s">
        <v>324</v>
      </c>
      <c r="AQ56" s="19" t="s">
        <v>324</v>
      </c>
      <c r="AR56" s="19" t="s">
        <v>324</v>
      </c>
      <c r="AS56" s="19" t="s">
        <v>324</v>
      </c>
      <c r="AT56" s="19" t="s">
        <v>324</v>
      </c>
      <c r="AU56" s="19" t="s">
        <v>324</v>
      </c>
      <c r="AV56" s="19" t="s">
        <v>324</v>
      </c>
      <c r="AW56" s="19" t="s">
        <v>324</v>
      </c>
      <c r="AX56" s="19" t="s">
        <v>324</v>
      </c>
      <c r="AY56" s="19" t="s">
        <v>324</v>
      </c>
      <c r="AZ56" s="19" t="s">
        <v>324</v>
      </c>
      <c r="BA56" s="19" t="s">
        <v>324</v>
      </c>
      <c r="BB56" s="19" t="s">
        <v>324</v>
      </c>
      <c r="BC56" s="19" t="s">
        <v>324</v>
      </c>
      <c r="BD56" s="19" t="s">
        <v>324</v>
      </c>
      <c r="BE56" s="19" t="s">
        <v>324</v>
      </c>
      <c r="BF56" s="19" t="s">
        <v>324</v>
      </c>
      <c r="BG56" s="19" t="s">
        <v>324</v>
      </c>
      <c r="BH56" s="19" t="s">
        <v>324</v>
      </c>
      <c r="BI56" s="19" t="s">
        <v>324</v>
      </c>
      <c r="BJ56" s="19" t="s">
        <v>324</v>
      </c>
      <c r="BK56" s="19" t="s">
        <v>324</v>
      </c>
      <c r="BL56" s="19" t="s">
        <v>324</v>
      </c>
      <c r="BM56" s="19" t="s">
        <v>324</v>
      </c>
      <c r="BN56" s="19" t="s">
        <v>324</v>
      </c>
      <c r="BO56" s="19" t="s">
        <v>324</v>
      </c>
      <c r="BP56" s="19" t="s">
        <v>324</v>
      </c>
      <c r="BQ56" s="19" t="s">
        <v>324</v>
      </c>
      <c r="BR56" s="19" t="s">
        <v>324</v>
      </c>
      <c r="BS56" s="19" t="s">
        <v>324</v>
      </c>
      <c r="BT56" s="19" t="s">
        <v>324</v>
      </c>
      <c r="BU56" s="19" t="s">
        <v>324</v>
      </c>
      <c r="BV56" s="19" t="s">
        <v>324</v>
      </c>
      <c r="BW56" s="19" t="s">
        <v>324</v>
      </c>
      <c r="BX56" s="19" t="s">
        <v>324</v>
      </c>
      <c r="BY56" s="19" t="s">
        <v>324</v>
      </c>
      <c r="BZ56" s="19" t="s">
        <v>324</v>
      </c>
      <c r="CA56" s="19" t="s">
        <v>324</v>
      </c>
      <c r="CB56" s="19" t="s">
        <v>324</v>
      </c>
      <c r="CC56" s="19" t="s">
        <v>324</v>
      </c>
      <c r="CD56" s="19" t="s">
        <v>324</v>
      </c>
      <c r="CE56" s="19" t="s">
        <v>324</v>
      </c>
      <c r="CF56" s="19" t="s">
        <v>324</v>
      </c>
      <c r="CG56" s="19" t="s">
        <v>324</v>
      </c>
      <c r="CH56" s="19" t="s">
        <v>324</v>
      </c>
      <c r="CI56" s="19" t="s">
        <v>324</v>
      </c>
      <c r="CJ56" s="19" t="s">
        <v>324</v>
      </c>
      <c r="CK56" s="19" t="s">
        <v>324</v>
      </c>
      <c r="CL56" s="19" t="s">
        <v>324</v>
      </c>
      <c r="CM56" s="19" t="s">
        <v>324</v>
      </c>
      <c r="CN56" s="19" t="s">
        <v>324</v>
      </c>
      <c r="CO56" s="19" t="s">
        <v>324</v>
      </c>
      <c r="CP56" s="19" t="s">
        <v>324</v>
      </c>
      <c r="CQ56" s="19" t="s">
        <v>324</v>
      </c>
      <c r="CR56" s="19" t="s">
        <v>324</v>
      </c>
      <c r="CS56" s="19" t="s">
        <v>324</v>
      </c>
      <c r="CT56" s="19" t="s">
        <v>324</v>
      </c>
      <c r="CU56" s="19" t="s">
        <v>324</v>
      </c>
      <c r="CV56" s="19" t="s">
        <v>324</v>
      </c>
      <c r="CW56" s="19" t="s">
        <v>324</v>
      </c>
      <c r="CX56" s="19" t="s">
        <v>324</v>
      </c>
      <c r="CY56" s="19" t="s">
        <v>324</v>
      </c>
      <c r="CZ56" s="19" t="s">
        <v>324</v>
      </c>
      <c r="DA56" s="19" t="s">
        <v>324</v>
      </c>
      <c r="DB56" s="19" t="s">
        <v>324</v>
      </c>
      <c r="DC56" s="19" t="s">
        <v>324</v>
      </c>
      <c r="DD56" s="19" t="s">
        <v>324</v>
      </c>
      <c r="DE56" s="19" t="s">
        <v>324</v>
      </c>
      <c r="DF56" s="19" t="s">
        <v>324</v>
      </c>
      <c r="DG56" s="19" t="s">
        <v>324</v>
      </c>
      <c r="DH56" s="19" t="s">
        <v>324</v>
      </c>
      <c r="DI56" s="19" t="s">
        <v>324</v>
      </c>
      <c r="DJ56" s="19" t="s">
        <v>324</v>
      </c>
      <c r="DK56" s="19" t="s">
        <v>324</v>
      </c>
      <c r="DL56" s="19" t="s">
        <v>324</v>
      </c>
      <c r="DM56" s="19" t="s">
        <v>324</v>
      </c>
      <c r="DN56" s="19" t="s">
        <v>324</v>
      </c>
      <c r="DO56" s="19" t="s">
        <v>324</v>
      </c>
      <c r="DP56" s="19" t="s">
        <v>324</v>
      </c>
      <c r="DQ56" s="19" t="s">
        <v>324</v>
      </c>
      <c r="DR56" s="19" t="s">
        <v>324</v>
      </c>
      <c r="DS56" s="19" t="s">
        <v>324</v>
      </c>
      <c r="DT56" s="19" t="s">
        <v>324</v>
      </c>
      <c r="DU56" s="19" t="s">
        <v>324</v>
      </c>
      <c r="DV56" s="19" t="s">
        <v>324</v>
      </c>
      <c r="DW56" s="19" t="s">
        <v>324</v>
      </c>
      <c r="DX56" s="19" t="s">
        <v>324</v>
      </c>
      <c r="DY56" s="19" t="s">
        <v>324</v>
      </c>
      <c r="DZ56" s="19" t="s">
        <v>324</v>
      </c>
      <c r="EA56" s="19" t="s">
        <v>324</v>
      </c>
      <c r="EB56" s="19" t="s">
        <v>324</v>
      </c>
      <c r="EC56" s="19" t="s">
        <v>324</v>
      </c>
      <c r="ED56" s="19" t="s">
        <v>324</v>
      </c>
      <c r="EE56" s="19" t="s">
        <v>324</v>
      </c>
      <c r="EF56" s="19" t="s">
        <v>324</v>
      </c>
      <c r="EG56" s="19" t="s">
        <v>324</v>
      </c>
      <c r="EH56" s="19" t="s">
        <v>324</v>
      </c>
      <c r="EI56" s="19" t="s">
        <v>324</v>
      </c>
      <c r="EJ56" s="19" t="s">
        <v>324</v>
      </c>
      <c r="EK56" s="19" t="s">
        <v>324</v>
      </c>
      <c r="EL56" s="19" t="s">
        <v>324</v>
      </c>
      <c r="EM56" s="19" t="s">
        <v>324</v>
      </c>
      <c r="EN56" s="19" t="s">
        <v>324</v>
      </c>
      <c r="EO56" s="19" t="s">
        <v>324</v>
      </c>
      <c r="EP56" s="19" t="s">
        <v>324</v>
      </c>
      <c r="EQ56" s="19" t="s">
        <v>324</v>
      </c>
      <c r="ER56" s="19" t="s">
        <v>324</v>
      </c>
      <c r="ES56" s="19" t="s">
        <v>324</v>
      </c>
      <c r="ET56" s="19" t="s">
        <v>324</v>
      </c>
      <c r="EU56" s="19" t="s">
        <v>324</v>
      </c>
      <c r="EV56" s="19" t="s">
        <v>324</v>
      </c>
      <c r="EW56" s="19" t="s">
        <v>324</v>
      </c>
      <c r="EX56" s="19" t="s">
        <v>324</v>
      </c>
      <c r="EY56" s="19" t="s">
        <v>324</v>
      </c>
      <c r="EZ56" s="19" t="s">
        <v>324</v>
      </c>
      <c r="FA56" s="19" t="s">
        <v>324</v>
      </c>
      <c r="FB56" s="19" t="s">
        <v>324</v>
      </c>
      <c r="FC56" s="19" t="s">
        <v>324</v>
      </c>
      <c r="FD56" s="19" t="s">
        <v>324</v>
      </c>
      <c r="FE56" s="19" t="s">
        <v>324</v>
      </c>
      <c r="FF56" s="19" t="s">
        <v>324</v>
      </c>
      <c r="FG56" s="19" t="s">
        <v>324</v>
      </c>
      <c r="FH56" s="19" t="s">
        <v>324</v>
      </c>
      <c r="FI56" s="19" t="s">
        <v>324</v>
      </c>
      <c r="FJ56" s="19" t="s">
        <v>324</v>
      </c>
      <c r="FK56" s="19" t="s">
        <v>324</v>
      </c>
      <c r="FL56" s="19" t="s">
        <v>324</v>
      </c>
      <c r="FM56" s="19" t="s">
        <v>324</v>
      </c>
      <c r="FN56" s="19" t="s">
        <v>324</v>
      </c>
      <c r="FO56" s="19" t="s">
        <v>324</v>
      </c>
      <c r="FP56" s="19" t="s">
        <v>324</v>
      </c>
    </row>
    <row r="57" s="1" customFormat="1" ht="136.2" customHeight="1" spans="1:164">
      <c r="A57" s="32"/>
      <c r="B57" s="33"/>
      <c r="C57" s="33"/>
      <c r="D57" s="33"/>
      <c r="E57" s="33"/>
      <c r="F57" s="32"/>
      <c r="G57" s="33"/>
      <c r="H57" s="33"/>
      <c r="J57" s="106"/>
      <c r="K57" s="107"/>
      <c r="L57" s="108"/>
      <c r="AB57" s="107"/>
      <c r="AC57" s="108"/>
      <c r="AN57" s="107"/>
      <c r="AO57" s="107"/>
      <c r="AP57" s="108"/>
      <c r="AY57" s="109"/>
      <c r="AZ57" s="109"/>
      <c r="BA57" s="108"/>
      <c r="BL57" s="107"/>
      <c r="BM57" s="108"/>
      <c r="BW57" s="107"/>
      <c r="BX57" s="108"/>
      <c r="CL57" s="107"/>
      <c r="CM57" s="108"/>
      <c r="CV57" s="107"/>
      <c r="CW57" s="108"/>
      <c r="DH57" s="107"/>
      <c r="DI57" s="108"/>
      <c r="DM57" s="107"/>
      <c r="DN57" s="108"/>
      <c r="EA57" s="107"/>
      <c r="EB57" s="108"/>
      <c r="EG57" s="107"/>
      <c r="EH57" s="107"/>
      <c r="EI57" s="108"/>
      <c r="EO57" s="107"/>
      <c r="EP57" s="108"/>
      <c r="EV57" s="107"/>
      <c r="EW57" s="108"/>
      <c r="FB57" s="107"/>
      <c r="FC57" s="108"/>
      <c r="FG57" s="107"/>
      <c r="FH57" s="108"/>
    </row>
  </sheetData>
  <autoFilter ref="A11:FP56">
    <extLst/>
  </autoFilter>
  <mergeCells count="75">
    <mergeCell ref="A1:G1"/>
    <mergeCell ref="A2:G2"/>
    <mergeCell ref="A3:B3"/>
    <mergeCell ref="C3:I3"/>
    <mergeCell ref="A4:B4"/>
    <mergeCell ref="C4:I4"/>
    <mergeCell ref="A5:B5"/>
    <mergeCell ref="C5:I5"/>
    <mergeCell ref="B6:D6"/>
    <mergeCell ref="E6:I6"/>
    <mergeCell ref="B7:D7"/>
    <mergeCell ref="E7:I7"/>
    <mergeCell ref="B8:D8"/>
    <mergeCell ref="E8:I8"/>
    <mergeCell ref="B9:D9"/>
    <mergeCell ref="E9:I9"/>
    <mergeCell ref="B10:I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A57:G57"/>
    <mergeCell ref="A6:A9"/>
    <mergeCell ref="A11:A56"/>
    <mergeCell ref="B12:B35"/>
    <mergeCell ref="B36:B55"/>
    <mergeCell ref="C12:C30"/>
    <mergeCell ref="C31:C33"/>
    <mergeCell ref="C34:C35"/>
    <mergeCell ref="C36:C41"/>
    <mergeCell ref="C42:C47"/>
    <mergeCell ref="C48:C53"/>
    <mergeCell ref="C54:C55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Q59"/>
  <sheetViews>
    <sheetView zoomScale="85" zoomScaleNormal="85" topLeftCell="A7" workbookViewId="0">
      <pane xSplit="10" ySplit="6" topLeftCell="K43" activePane="bottomRight" state="frozen"/>
      <selection/>
      <selection pane="topRight"/>
      <selection pane="bottomLeft"/>
      <selection pane="bottomRight" activeCell="M47" sqref="M47"/>
    </sheetView>
  </sheetViews>
  <sheetFormatPr defaultColWidth="9" defaultRowHeight="14.25"/>
  <cols>
    <col min="1" max="1" width="10.4416666666667" style="1" customWidth="1"/>
    <col min="2" max="2" width="14.6666666666667" style="1" customWidth="1"/>
    <col min="3" max="3" width="12.3333333333333" style="1" customWidth="1"/>
    <col min="4" max="4" width="12.6666666666667" style="1" customWidth="1"/>
    <col min="5" max="5" width="27.4416666666667" style="1" customWidth="1"/>
    <col min="6" max="6" width="17.3333333333333" style="105" customWidth="1"/>
    <col min="7" max="7" width="17.875" style="1" customWidth="1"/>
    <col min="8" max="8" width="13.5583333333333" style="1" customWidth="1"/>
    <col min="9" max="9" width="10.45" style="1" customWidth="1"/>
    <col min="10" max="10" width="10.45" style="106" customWidth="1"/>
    <col min="11" max="11" width="11.8833333333333" style="107" customWidth="1"/>
    <col min="12" max="12" width="11.2416666666667" style="108" customWidth="1"/>
    <col min="13" max="27" width="8.875" style="1"/>
    <col min="28" max="28" width="10.225" style="107"/>
    <col min="29" max="29" width="9.44166666666667" style="108"/>
    <col min="30" max="39" width="8.875" style="1"/>
    <col min="40" max="40" width="8.875" style="107"/>
    <col min="41" max="41" width="10.225" style="107"/>
    <col min="42" max="42" width="9.44166666666667" style="108"/>
    <col min="43" max="50" width="8.875" style="1"/>
    <col min="51" max="51" width="9" style="109"/>
    <col min="52" max="52" width="10.225" style="109"/>
    <col min="53" max="53" width="9.44166666666667" style="108"/>
    <col min="54" max="63" width="8.875" style="1"/>
    <col min="64" max="64" width="10.225" style="107"/>
    <col min="65" max="65" width="9.44166666666667" style="108"/>
    <col min="66" max="74" width="8.875" style="1"/>
    <col min="75" max="75" width="10.225" style="107"/>
    <col min="76" max="76" width="8.875" style="108"/>
    <col min="77" max="89" width="8.875" style="1"/>
    <col min="90" max="90" width="10.225" style="107"/>
    <col min="91" max="91" width="8.875" style="108"/>
    <col min="92" max="99" width="8.875" style="1"/>
    <col min="100" max="100" width="10.225" style="107"/>
    <col min="101" max="101" width="9.44166666666667" style="108"/>
    <col min="102" max="111" width="8.875" style="1"/>
    <col min="112" max="112" width="10.225" style="107"/>
    <col min="113" max="113" width="9.44166666666667" style="108"/>
    <col min="114" max="116" width="8.875" style="1"/>
    <col min="117" max="117" width="10.225" style="107"/>
    <col min="118" max="118" width="9.44166666666667" style="108"/>
    <col min="119" max="130" width="8.875" style="1"/>
    <col min="131" max="131" width="10.225" style="107"/>
    <col min="132" max="132" width="9.44166666666667" style="108"/>
    <col min="133" max="136" width="8.875" style="1"/>
    <col min="137" max="137" width="8.875" style="107"/>
    <col min="138" max="138" width="10.225" style="107"/>
    <col min="139" max="139" width="9.44166666666667" style="108"/>
    <col min="140" max="144" width="8.875" style="1"/>
    <col min="145" max="145" width="10.225" style="107"/>
    <col min="146" max="146" width="9.44166666666667" style="108"/>
    <col min="147" max="151" width="8.875" style="1"/>
    <col min="152" max="152" width="10.225" style="107"/>
    <col min="153" max="153" width="9.44166666666667" style="108"/>
    <col min="154" max="157" width="8.875" style="1"/>
    <col min="158" max="158" width="10.225" style="107"/>
    <col min="159" max="159" width="9.44166666666667" style="108"/>
    <col min="160" max="162" width="8.875" style="1"/>
    <col min="163" max="163" width="10.225" style="107"/>
    <col min="164" max="164" width="9.44166666666667" style="108"/>
    <col min="165" max="234" width="8.875" style="1"/>
    <col min="235" max="236" width="6.11666666666667" style="1" customWidth="1"/>
    <col min="237" max="237" width="12.3333333333333" style="1" customWidth="1"/>
    <col min="238" max="238" width="7.11666666666667" style="1" customWidth="1"/>
    <col min="239" max="239" width="6.11666666666667" style="1" customWidth="1"/>
    <col min="240" max="240" width="12.3333333333333" style="1" customWidth="1"/>
    <col min="241" max="241" width="19.6666666666667" style="1" customWidth="1"/>
    <col min="242" max="242" width="12.3333333333333" style="1" customWidth="1"/>
    <col min="243" max="243" width="12.6666666666667" style="1" customWidth="1"/>
    <col min="244" max="244" width="12.3333333333333" style="1" customWidth="1"/>
    <col min="245" max="245" width="19.6666666666667" style="1" customWidth="1"/>
    <col min="246" max="490" width="8.875" style="1"/>
    <col min="491" max="492" width="6.11666666666667" style="1" customWidth="1"/>
    <col min="493" max="493" width="12.3333333333333" style="1" customWidth="1"/>
    <col min="494" max="494" width="7.11666666666667" style="1" customWidth="1"/>
    <col min="495" max="495" width="6.11666666666667" style="1" customWidth="1"/>
    <col min="496" max="496" width="12.3333333333333" style="1" customWidth="1"/>
    <col min="497" max="497" width="19.6666666666667" style="1" customWidth="1"/>
    <col min="498" max="498" width="12.3333333333333" style="1" customWidth="1"/>
    <col min="499" max="499" width="12.6666666666667" style="1" customWidth="1"/>
    <col min="500" max="500" width="12.3333333333333" style="1" customWidth="1"/>
    <col min="501" max="501" width="19.6666666666667" style="1" customWidth="1"/>
    <col min="502" max="746" width="8.875" style="1"/>
    <col min="747" max="748" width="6.11666666666667" style="1" customWidth="1"/>
    <col min="749" max="749" width="12.3333333333333" style="1" customWidth="1"/>
    <col min="750" max="750" width="7.11666666666667" style="1" customWidth="1"/>
    <col min="751" max="751" width="6.11666666666667" style="1" customWidth="1"/>
    <col min="752" max="752" width="12.3333333333333" style="1" customWidth="1"/>
    <col min="753" max="753" width="19.6666666666667" style="1" customWidth="1"/>
    <col min="754" max="754" width="12.3333333333333" style="1" customWidth="1"/>
    <col min="755" max="755" width="12.6666666666667" style="1" customWidth="1"/>
    <col min="756" max="756" width="12.3333333333333" style="1" customWidth="1"/>
    <col min="757" max="757" width="19.6666666666667" style="1" customWidth="1"/>
    <col min="758" max="1002" width="8.875" style="1"/>
    <col min="1003" max="1004" width="6.11666666666667" style="1" customWidth="1"/>
    <col min="1005" max="1005" width="12.3333333333333" style="1" customWidth="1"/>
    <col min="1006" max="1006" width="7.11666666666667" style="1" customWidth="1"/>
    <col min="1007" max="1007" width="6.11666666666667" style="1" customWidth="1"/>
    <col min="1008" max="1008" width="12.3333333333333" style="1" customWidth="1"/>
    <col min="1009" max="1009" width="19.6666666666667" style="1" customWidth="1"/>
    <col min="1010" max="1010" width="12.3333333333333" style="1" customWidth="1"/>
    <col min="1011" max="1011" width="12.6666666666667" style="1" customWidth="1"/>
    <col min="1012" max="1012" width="12.3333333333333" style="1" customWidth="1"/>
    <col min="1013" max="1013" width="19.6666666666667" style="1" customWidth="1"/>
    <col min="1014" max="1258" width="8.875" style="1"/>
    <col min="1259" max="1260" width="6.11666666666667" style="1" customWidth="1"/>
    <col min="1261" max="1261" width="12.3333333333333" style="1" customWidth="1"/>
    <col min="1262" max="1262" width="7.11666666666667" style="1" customWidth="1"/>
    <col min="1263" max="1263" width="6.11666666666667" style="1" customWidth="1"/>
    <col min="1264" max="1264" width="12.3333333333333" style="1" customWidth="1"/>
    <col min="1265" max="1265" width="19.6666666666667" style="1" customWidth="1"/>
    <col min="1266" max="1266" width="12.3333333333333" style="1" customWidth="1"/>
    <col min="1267" max="1267" width="12.6666666666667" style="1" customWidth="1"/>
    <col min="1268" max="1268" width="12.3333333333333" style="1" customWidth="1"/>
    <col min="1269" max="1269" width="19.6666666666667" style="1" customWidth="1"/>
    <col min="1270" max="1514" width="8.875" style="1"/>
    <col min="1515" max="1516" width="6.11666666666667" style="1" customWidth="1"/>
    <col min="1517" max="1517" width="12.3333333333333" style="1" customWidth="1"/>
    <col min="1518" max="1518" width="7.11666666666667" style="1" customWidth="1"/>
    <col min="1519" max="1519" width="6.11666666666667" style="1" customWidth="1"/>
    <col min="1520" max="1520" width="12.3333333333333" style="1" customWidth="1"/>
    <col min="1521" max="1521" width="19.6666666666667" style="1" customWidth="1"/>
    <col min="1522" max="1522" width="12.3333333333333" style="1" customWidth="1"/>
    <col min="1523" max="1523" width="12.6666666666667" style="1" customWidth="1"/>
    <col min="1524" max="1524" width="12.3333333333333" style="1" customWidth="1"/>
    <col min="1525" max="1525" width="19.6666666666667" style="1" customWidth="1"/>
    <col min="1526" max="1770" width="8.875" style="1"/>
    <col min="1771" max="1772" width="6.11666666666667" style="1" customWidth="1"/>
    <col min="1773" max="1773" width="12.3333333333333" style="1" customWidth="1"/>
    <col min="1774" max="1774" width="7.11666666666667" style="1" customWidth="1"/>
    <col min="1775" max="1775" width="6.11666666666667" style="1" customWidth="1"/>
    <col min="1776" max="1776" width="12.3333333333333" style="1" customWidth="1"/>
    <col min="1777" max="1777" width="19.6666666666667" style="1" customWidth="1"/>
    <col min="1778" max="1778" width="12.3333333333333" style="1" customWidth="1"/>
    <col min="1779" max="1779" width="12.6666666666667" style="1" customWidth="1"/>
    <col min="1780" max="1780" width="12.3333333333333" style="1" customWidth="1"/>
    <col min="1781" max="1781" width="19.6666666666667" style="1" customWidth="1"/>
    <col min="1782" max="2026" width="8.875" style="1"/>
    <col min="2027" max="2028" width="6.11666666666667" style="1" customWidth="1"/>
    <col min="2029" max="2029" width="12.3333333333333" style="1" customWidth="1"/>
    <col min="2030" max="2030" width="7.11666666666667" style="1" customWidth="1"/>
    <col min="2031" max="2031" width="6.11666666666667" style="1" customWidth="1"/>
    <col min="2032" max="2032" width="12.3333333333333" style="1" customWidth="1"/>
    <col min="2033" max="2033" width="19.6666666666667" style="1" customWidth="1"/>
    <col min="2034" max="2034" width="12.3333333333333" style="1" customWidth="1"/>
    <col min="2035" max="2035" width="12.6666666666667" style="1" customWidth="1"/>
    <col min="2036" max="2036" width="12.3333333333333" style="1" customWidth="1"/>
    <col min="2037" max="2037" width="19.6666666666667" style="1" customWidth="1"/>
    <col min="2038" max="2282" width="8.875" style="1"/>
    <col min="2283" max="2284" width="6.11666666666667" style="1" customWidth="1"/>
    <col min="2285" max="2285" width="12.3333333333333" style="1" customWidth="1"/>
    <col min="2286" max="2286" width="7.11666666666667" style="1" customWidth="1"/>
    <col min="2287" max="2287" width="6.11666666666667" style="1" customWidth="1"/>
    <col min="2288" max="2288" width="12.3333333333333" style="1" customWidth="1"/>
    <col min="2289" max="2289" width="19.6666666666667" style="1" customWidth="1"/>
    <col min="2290" max="2290" width="12.3333333333333" style="1" customWidth="1"/>
    <col min="2291" max="2291" width="12.6666666666667" style="1" customWidth="1"/>
    <col min="2292" max="2292" width="12.3333333333333" style="1" customWidth="1"/>
    <col min="2293" max="2293" width="19.6666666666667" style="1" customWidth="1"/>
    <col min="2294" max="2538" width="8.875" style="1"/>
    <col min="2539" max="2540" width="6.11666666666667" style="1" customWidth="1"/>
    <col min="2541" max="2541" width="12.3333333333333" style="1" customWidth="1"/>
    <col min="2542" max="2542" width="7.11666666666667" style="1" customWidth="1"/>
    <col min="2543" max="2543" width="6.11666666666667" style="1" customWidth="1"/>
    <col min="2544" max="2544" width="12.3333333333333" style="1" customWidth="1"/>
    <col min="2545" max="2545" width="19.6666666666667" style="1" customWidth="1"/>
    <col min="2546" max="2546" width="12.3333333333333" style="1" customWidth="1"/>
    <col min="2547" max="2547" width="12.6666666666667" style="1" customWidth="1"/>
    <col min="2548" max="2548" width="12.3333333333333" style="1" customWidth="1"/>
    <col min="2549" max="2549" width="19.6666666666667" style="1" customWidth="1"/>
    <col min="2550" max="2794" width="8.875" style="1"/>
    <col min="2795" max="2796" width="6.11666666666667" style="1" customWidth="1"/>
    <col min="2797" max="2797" width="12.3333333333333" style="1" customWidth="1"/>
    <col min="2798" max="2798" width="7.11666666666667" style="1" customWidth="1"/>
    <col min="2799" max="2799" width="6.11666666666667" style="1" customWidth="1"/>
    <col min="2800" max="2800" width="12.3333333333333" style="1" customWidth="1"/>
    <col min="2801" max="2801" width="19.6666666666667" style="1" customWidth="1"/>
    <col min="2802" max="2802" width="12.3333333333333" style="1" customWidth="1"/>
    <col min="2803" max="2803" width="12.6666666666667" style="1" customWidth="1"/>
    <col min="2804" max="2804" width="12.3333333333333" style="1" customWidth="1"/>
    <col min="2805" max="2805" width="19.6666666666667" style="1" customWidth="1"/>
    <col min="2806" max="3050" width="8.875" style="1"/>
    <col min="3051" max="3052" width="6.11666666666667" style="1" customWidth="1"/>
    <col min="3053" max="3053" width="12.3333333333333" style="1" customWidth="1"/>
    <col min="3054" max="3054" width="7.11666666666667" style="1" customWidth="1"/>
    <col min="3055" max="3055" width="6.11666666666667" style="1" customWidth="1"/>
    <col min="3056" max="3056" width="12.3333333333333" style="1" customWidth="1"/>
    <col min="3057" max="3057" width="19.6666666666667" style="1" customWidth="1"/>
    <col min="3058" max="3058" width="12.3333333333333" style="1" customWidth="1"/>
    <col min="3059" max="3059" width="12.6666666666667" style="1" customWidth="1"/>
    <col min="3060" max="3060" width="12.3333333333333" style="1" customWidth="1"/>
    <col min="3061" max="3061" width="19.6666666666667" style="1" customWidth="1"/>
    <col min="3062" max="3306" width="8.875" style="1"/>
    <col min="3307" max="3308" width="6.11666666666667" style="1" customWidth="1"/>
    <col min="3309" max="3309" width="12.3333333333333" style="1" customWidth="1"/>
    <col min="3310" max="3310" width="7.11666666666667" style="1" customWidth="1"/>
    <col min="3311" max="3311" width="6.11666666666667" style="1" customWidth="1"/>
    <col min="3312" max="3312" width="12.3333333333333" style="1" customWidth="1"/>
    <col min="3313" max="3313" width="19.6666666666667" style="1" customWidth="1"/>
    <col min="3314" max="3314" width="12.3333333333333" style="1" customWidth="1"/>
    <col min="3315" max="3315" width="12.6666666666667" style="1" customWidth="1"/>
    <col min="3316" max="3316" width="12.3333333333333" style="1" customWidth="1"/>
    <col min="3317" max="3317" width="19.6666666666667" style="1" customWidth="1"/>
    <col min="3318" max="3562" width="8.875" style="1"/>
    <col min="3563" max="3564" width="6.11666666666667" style="1" customWidth="1"/>
    <col min="3565" max="3565" width="12.3333333333333" style="1" customWidth="1"/>
    <col min="3566" max="3566" width="7.11666666666667" style="1" customWidth="1"/>
    <col min="3567" max="3567" width="6.11666666666667" style="1" customWidth="1"/>
    <col min="3568" max="3568" width="12.3333333333333" style="1" customWidth="1"/>
    <col min="3569" max="3569" width="19.6666666666667" style="1" customWidth="1"/>
    <col min="3570" max="3570" width="12.3333333333333" style="1" customWidth="1"/>
    <col min="3571" max="3571" width="12.6666666666667" style="1" customWidth="1"/>
    <col min="3572" max="3572" width="12.3333333333333" style="1" customWidth="1"/>
    <col min="3573" max="3573" width="19.6666666666667" style="1" customWidth="1"/>
    <col min="3574" max="3818" width="8.875" style="1"/>
    <col min="3819" max="3820" width="6.11666666666667" style="1" customWidth="1"/>
    <col min="3821" max="3821" width="12.3333333333333" style="1" customWidth="1"/>
    <col min="3822" max="3822" width="7.11666666666667" style="1" customWidth="1"/>
    <col min="3823" max="3823" width="6.11666666666667" style="1" customWidth="1"/>
    <col min="3824" max="3824" width="12.3333333333333" style="1" customWidth="1"/>
    <col min="3825" max="3825" width="19.6666666666667" style="1" customWidth="1"/>
    <col min="3826" max="3826" width="12.3333333333333" style="1" customWidth="1"/>
    <col min="3827" max="3827" width="12.6666666666667" style="1" customWidth="1"/>
    <col min="3828" max="3828" width="12.3333333333333" style="1" customWidth="1"/>
    <col min="3829" max="3829" width="19.6666666666667" style="1" customWidth="1"/>
    <col min="3830" max="4074" width="8.875" style="1"/>
    <col min="4075" max="4076" width="6.11666666666667" style="1" customWidth="1"/>
    <col min="4077" max="4077" width="12.3333333333333" style="1" customWidth="1"/>
    <col min="4078" max="4078" width="7.11666666666667" style="1" customWidth="1"/>
    <col min="4079" max="4079" width="6.11666666666667" style="1" customWidth="1"/>
    <col min="4080" max="4080" width="12.3333333333333" style="1" customWidth="1"/>
    <col min="4081" max="4081" width="19.6666666666667" style="1" customWidth="1"/>
    <col min="4082" max="4082" width="12.3333333333333" style="1" customWidth="1"/>
    <col min="4083" max="4083" width="12.6666666666667" style="1" customWidth="1"/>
    <col min="4084" max="4084" width="12.3333333333333" style="1" customWidth="1"/>
    <col min="4085" max="4085" width="19.6666666666667" style="1" customWidth="1"/>
    <col min="4086" max="4330" width="8.875" style="1"/>
    <col min="4331" max="4332" width="6.11666666666667" style="1" customWidth="1"/>
    <col min="4333" max="4333" width="12.3333333333333" style="1" customWidth="1"/>
    <col min="4334" max="4334" width="7.11666666666667" style="1" customWidth="1"/>
    <col min="4335" max="4335" width="6.11666666666667" style="1" customWidth="1"/>
    <col min="4336" max="4336" width="12.3333333333333" style="1" customWidth="1"/>
    <col min="4337" max="4337" width="19.6666666666667" style="1" customWidth="1"/>
    <col min="4338" max="4338" width="12.3333333333333" style="1" customWidth="1"/>
    <col min="4339" max="4339" width="12.6666666666667" style="1" customWidth="1"/>
    <col min="4340" max="4340" width="12.3333333333333" style="1" customWidth="1"/>
    <col min="4341" max="4341" width="19.6666666666667" style="1" customWidth="1"/>
    <col min="4342" max="4586" width="8.875" style="1"/>
    <col min="4587" max="4588" width="6.11666666666667" style="1" customWidth="1"/>
    <col min="4589" max="4589" width="12.3333333333333" style="1" customWidth="1"/>
    <col min="4590" max="4590" width="7.11666666666667" style="1" customWidth="1"/>
    <col min="4591" max="4591" width="6.11666666666667" style="1" customWidth="1"/>
    <col min="4592" max="4592" width="12.3333333333333" style="1" customWidth="1"/>
    <col min="4593" max="4593" width="19.6666666666667" style="1" customWidth="1"/>
    <col min="4594" max="4594" width="12.3333333333333" style="1" customWidth="1"/>
    <col min="4595" max="4595" width="12.6666666666667" style="1" customWidth="1"/>
    <col min="4596" max="4596" width="12.3333333333333" style="1" customWidth="1"/>
    <col min="4597" max="4597" width="19.6666666666667" style="1" customWidth="1"/>
    <col min="4598" max="4842" width="8.875" style="1"/>
    <col min="4843" max="4844" width="6.11666666666667" style="1" customWidth="1"/>
    <col min="4845" max="4845" width="12.3333333333333" style="1" customWidth="1"/>
    <col min="4846" max="4846" width="7.11666666666667" style="1" customWidth="1"/>
    <col min="4847" max="4847" width="6.11666666666667" style="1" customWidth="1"/>
    <col min="4848" max="4848" width="12.3333333333333" style="1" customWidth="1"/>
    <col min="4849" max="4849" width="19.6666666666667" style="1" customWidth="1"/>
    <col min="4850" max="4850" width="12.3333333333333" style="1" customWidth="1"/>
    <col min="4851" max="4851" width="12.6666666666667" style="1" customWidth="1"/>
    <col min="4852" max="4852" width="12.3333333333333" style="1" customWidth="1"/>
    <col min="4853" max="4853" width="19.6666666666667" style="1" customWidth="1"/>
    <col min="4854" max="5098" width="8.875" style="1"/>
    <col min="5099" max="5100" width="6.11666666666667" style="1" customWidth="1"/>
    <col min="5101" max="5101" width="12.3333333333333" style="1" customWidth="1"/>
    <col min="5102" max="5102" width="7.11666666666667" style="1" customWidth="1"/>
    <col min="5103" max="5103" width="6.11666666666667" style="1" customWidth="1"/>
    <col min="5104" max="5104" width="12.3333333333333" style="1" customWidth="1"/>
    <col min="5105" max="5105" width="19.6666666666667" style="1" customWidth="1"/>
    <col min="5106" max="5106" width="12.3333333333333" style="1" customWidth="1"/>
    <col min="5107" max="5107" width="12.6666666666667" style="1" customWidth="1"/>
    <col min="5108" max="5108" width="12.3333333333333" style="1" customWidth="1"/>
    <col min="5109" max="5109" width="19.6666666666667" style="1" customWidth="1"/>
    <col min="5110" max="5354" width="8.875" style="1"/>
    <col min="5355" max="5356" width="6.11666666666667" style="1" customWidth="1"/>
    <col min="5357" max="5357" width="12.3333333333333" style="1" customWidth="1"/>
    <col min="5358" max="5358" width="7.11666666666667" style="1" customWidth="1"/>
    <col min="5359" max="5359" width="6.11666666666667" style="1" customWidth="1"/>
    <col min="5360" max="5360" width="12.3333333333333" style="1" customWidth="1"/>
    <col min="5361" max="5361" width="19.6666666666667" style="1" customWidth="1"/>
    <col min="5362" max="5362" width="12.3333333333333" style="1" customWidth="1"/>
    <col min="5363" max="5363" width="12.6666666666667" style="1" customWidth="1"/>
    <col min="5364" max="5364" width="12.3333333333333" style="1" customWidth="1"/>
    <col min="5365" max="5365" width="19.6666666666667" style="1" customWidth="1"/>
    <col min="5366" max="5610" width="8.875" style="1"/>
    <col min="5611" max="5612" width="6.11666666666667" style="1" customWidth="1"/>
    <col min="5613" max="5613" width="12.3333333333333" style="1" customWidth="1"/>
    <col min="5614" max="5614" width="7.11666666666667" style="1" customWidth="1"/>
    <col min="5615" max="5615" width="6.11666666666667" style="1" customWidth="1"/>
    <col min="5616" max="5616" width="12.3333333333333" style="1" customWidth="1"/>
    <col min="5617" max="5617" width="19.6666666666667" style="1" customWidth="1"/>
    <col min="5618" max="5618" width="12.3333333333333" style="1" customWidth="1"/>
    <col min="5619" max="5619" width="12.6666666666667" style="1" customWidth="1"/>
    <col min="5620" max="5620" width="12.3333333333333" style="1" customWidth="1"/>
    <col min="5621" max="5621" width="19.6666666666667" style="1" customWidth="1"/>
    <col min="5622" max="5866" width="8.875" style="1"/>
    <col min="5867" max="5868" width="6.11666666666667" style="1" customWidth="1"/>
    <col min="5869" max="5869" width="12.3333333333333" style="1" customWidth="1"/>
    <col min="5870" max="5870" width="7.11666666666667" style="1" customWidth="1"/>
    <col min="5871" max="5871" width="6.11666666666667" style="1" customWidth="1"/>
    <col min="5872" max="5872" width="12.3333333333333" style="1" customWidth="1"/>
    <col min="5873" max="5873" width="19.6666666666667" style="1" customWidth="1"/>
    <col min="5874" max="5874" width="12.3333333333333" style="1" customWidth="1"/>
    <col min="5875" max="5875" width="12.6666666666667" style="1" customWidth="1"/>
    <col min="5876" max="5876" width="12.3333333333333" style="1" customWidth="1"/>
    <col min="5877" max="5877" width="19.6666666666667" style="1" customWidth="1"/>
    <col min="5878" max="6122" width="8.875" style="1"/>
    <col min="6123" max="6124" width="6.11666666666667" style="1" customWidth="1"/>
    <col min="6125" max="6125" width="12.3333333333333" style="1" customWidth="1"/>
    <col min="6126" max="6126" width="7.11666666666667" style="1" customWidth="1"/>
    <col min="6127" max="6127" width="6.11666666666667" style="1" customWidth="1"/>
    <col min="6128" max="6128" width="12.3333333333333" style="1" customWidth="1"/>
    <col min="6129" max="6129" width="19.6666666666667" style="1" customWidth="1"/>
    <col min="6130" max="6130" width="12.3333333333333" style="1" customWidth="1"/>
    <col min="6131" max="6131" width="12.6666666666667" style="1" customWidth="1"/>
    <col min="6132" max="6132" width="12.3333333333333" style="1" customWidth="1"/>
    <col min="6133" max="6133" width="19.6666666666667" style="1" customWidth="1"/>
    <col min="6134" max="6378" width="8.875" style="1"/>
    <col min="6379" max="6380" width="6.11666666666667" style="1" customWidth="1"/>
    <col min="6381" max="6381" width="12.3333333333333" style="1" customWidth="1"/>
    <col min="6382" max="6382" width="7.11666666666667" style="1" customWidth="1"/>
    <col min="6383" max="6383" width="6.11666666666667" style="1" customWidth="1"/>
    <col min="6384" max="6384" width="12.3333333333333" style="1" customWidth="1"/>
    <col min="6385" max="6385" width="19.6666666666667" style="1" customWidth="1"/>
    <col min="6386" max="6386" width="12.3333333333333" style="1" customWidth="1"/>
    <col min="6387" max="6387" width="12.6666666666667" style="1" customWidth="1"/>
    <col min="6388" max="6388" width="12.3333333333333" style="1" customWidth="1"/>
    <col min="6389" max="6389" width="19.6666666666667" style="1" customWidth="1"/>
    <col min="6390" max="6634" width="8.875" style="1"/>
    <col min="6635" max="6636" width="6.11666666666667" style="1" customWidth="1"/>
    <col min="6637" max="6637" width="12.3333333333333" style="1" customWidth="1"/>
    <col min="6638" max="6638" width="7.11666666666667" style="1" customWidth="1"/>
    <col min="6639" max="6639" width="6.11666666666667" style="1" customWidth="1"/>
    <col min="6640" max="6640" width="12.3333333333333" style="1" customWidth="1"/>
    <col min="6641" max="6641" width="19.6666666666667" style="1" customWidth="1"/>
    <col min="6642" max="6642" width="12.3333333333333" style="1" customWidth="1"/>
    <col min="6643" max="6643" width="12.6666666666667" style="1" customWidth="1"/>
    <col min="6644" max="6644" width="12.3333333333333" style="1" customWidth="1"/>
    <col min="6645" max="6645" width="19.6666666666667" style="1" customWidth="1"/>
    <col min="6646" max="6890" width="8.875" style="1"/>
    <col min="6891" max="6892" width="6.11666666666667" style="1" customWidth="1"/>
    <col min="6893" max="6893" width="12.3333333333333" style="1" customWidth="1"/>
    <col min="6894" max="6894" width="7.11666666666667" style="1" customWidth="1"/>
    <col min="6895" max="6895" width="6.11666666666667" style="1" customWidth="1"/>
    <col min="6896" max="6896" width="12.3333333333333" style="1" customWidth="1"/>
    <col min="6897" max="6897" width="19.6666666666667" style="1" customWidth="1"/>
    <col min="6898" max="6898" width="12.3333333333333" style="1" customWidth="1"/>
    <col min="6899" max="6899" width="12.6666666666667" style="1" customWidth="1"/>
    <col min="6900" max="6900" width="12.3333333333333" style="1" customWidth="1"/>
    <col min="6901" max="6901" width="19.6666666666667" style="1" customWidth="1"/>
    <col min="6902" max="7146" width="8.875" style="1"/>
    <col min="7147" max="7148" width="6.11666666666667" style="1" customWidth="1"/>
    <col min="7149" max="7149" width="12.3333333333333" style="1" customWidth="1"/>
    <col min="7150" max="7150" width="7.11666666666667" style="1" customWidth="1"/>
    <col min="7151" max="7151" width="6.11666666666667" style="1" customWidth="1"/>
    <col min="7152" max="7152" width="12.3333333333333" style="1" customWidth="1"/>
    <col min="7153" max="7153" width="19.6666666666667" style="1" customWidth="1"/>
    <col min="7154" max="7154" width="12.3333333333333" style="1" customWidth="1"/>
    <col min="7155" max="7155" width="12.6666666666667" style="1" customWidth="1"/>
    <col min="7156" max="7156" width="12.3333333333333" style="1" customWidth="1"/>
    <col min="7157" max="7157" width="19.6666666666667" style="1" customWidth="1"/>
    <col min="7158" max="7402" width="8.875" style="1"/>
    <col min="7403" max="7404" width="6.11666666666667" style="1" customWidth="1"/>
    <col min="7405" max="7405" width="12.3333333333333" style="1" customWidth="1"/>
    <col min="7406" max="7406" width="7.11666666666667" style="1" customWidth="1"/>
    <col min="7407" max="7407" width="6.11666666666667" style="1" customWidth="1"/>
    <col min="7408" max="7408" width="12.3333333333333" style="1" customWidth="1"/>
    <col min="7409" max="7409" width="19.6666666666667" style="1" customWidth="1"/>
    <col min="7410" max="7410" width="12.3333333333333" style="1" customWidth="1"/>
    <col min="7411" max="7411" width="12.6666666666667" style="1" customWidth="1"/>
    <col min="7412" max="7412" width="12.3333333333333" style="1" customWidth="1"/>
    <col min="7413" max="7413" width="19.6666666666667" style="1" customWidth="1"/>
    <col min="7414" max="7658" width="8.875" style="1"/>
    <col min="7659" max="7660" width="6.11666666666667" style="1" customWidth="1"/>
    <col min="7661" max="7661" width="12.3333333333333" style="1" customWidth="1"/>
    <col min="7662" max="7662" width="7.11666666666667" style="1" customWidth="1"/>
    <col min="7663" max="7663" width="6.11666666666667" style="1" customWidth="1"/>
    <col min="7664" max="7664" width="12.3333333333333" style="1" customWidth="1"/>
    <col min="7665" max="7665" width="19.6666666666667" style="1" customWidth="1"/>
    <col min="7666" max="7666" width="12.3333333333333" style="1" customWidth="1"/>
    <col min="7667" max="7667" width="12.6666666666667" style="1" customWidth="1"/>
    <col min="7668" max="7668" width="12.3333333333333" style="1" customWidth="1"/>
    <col min="7669" max="7669" width="19.6666666666667" style="1" customWidth="1"/>
    <col min="7670" max="7914" width="8.875" style="1"/>
    <col min="7915" max="7916" width="6.11666666666667" style="1" customWidth="1"/>
    <col min="7917" max="7917" width="12.3333333333333" style="1" customWidth="1"/>
    <col min="7918" max="7918" width="7.11666666666667" style="1" customWidth="1"/>
    <col min="7919" max="7919" width="6.11666666666667" style="1" customWidth="1"/>
    <col min="7920" max="7920" width="12.3333333333333" style="1" customWidth="1"/>
    <col min="7921" max="7921" width="19.6666666666667" style="1" customWidth="1"/>
    <col min="7922" max="7922" width="12.3333333333333" style="1" customWidth="1"/>
    <col min="7923" max="7923" width="12.6666666666667" style="1" customWidth="1"/>
    <col min="7924" max="7924" width="12.3333333333333" style="1" customWidth="1"/>
    <col min="7925" max="7925" width="19.6666666666667" style="1" customWidth="1"/>
    <col min="7926" max="8170" width="8.875" style="1"/>
    <col min="8171" max="8172" width="6.11666666666667" style="1" customWidth="1"/>
    <col min="8173" max="8173" width="12.3333333333333" style="1" customWidth="1"/>
    <col min="8174" max="8174" width="7.11666666666667" style="1" customWidth="1"/>
    <col min="8175" max="8175" width="6.11666666666667" style="1" customWidth="1"/>
    <col min="8176" max="8176" width="12.3333333333333" style="1" customWidth="1"/>
    <col min="8177" max="8177" width="19.6666666666667" style="1" customWidth="1"/>
    <col min="8178" max="8178" width="12.3333333333333" style="1" customWidth="1"/>
    <col min="8179" max="8179" width="12.6666666666667" style="1" customWidth="1"/>
    <col min="8180" max="8180" width="12.3333333333333" style="1" customWidth="1"/>
    <col min="8181" max="8181" width="19.6666666666667" style="1" customWidth="1"/>
    <col min="8182" max="8426" width="8.875" style="1"/>
    <col min="8427" max="8428" width="6.11666666666667" style="1" customWidth="1"/>
    <col min="8429" max="8429" width="12.3333333333333" style="1" customWidth="1"/>
    <col min="8430" max="8430" width="7.11666666666667" style="1" customWidth="1"/>
    <col min="8431" max="8431" width="6.11666666666667" style="1" customWidth="1"/>
    <col min="8432" max="8432" width="12.3333333333333" style="1" customWidth="1"/>
    <col min="8433" max="8433" width="19.6666666666667" style="1" customWidth="1"/>
    <col min="8434" max="8434" width="12.3333333333333" style="1" customWidth="1"/>
    <col min="8435" max="8435" width="12.6666666666667" style="1" customWidth="1"/>
    <col min="8436" max="8436" width="12.3333333333333" style="1" customWidth="1"/>
    <col min="8437" max="8437" width="19.6666666666667" style="1" customWidth="1"/>
    <col min="8438" max="8682" width="8.875" style="1"/>
    <col min="8683" max="8684" width="6.11666666666667" style="1" customWidth="1"/>
    <col min="8685" max="8685" width="12.3333333333333" style="1" customWidth="1"/>
    <col min="8686" max="8686" width="7.11666666666667" style="1" customWidth="1"/>
    <col min="8687" max="8687" width="6.11666666666667" style="1" customWidth="1"/>
    <col min="8688" max="8688" width="12.3333333333333" style="1" customWidth="1"/>
    <col min="8689" max="8689" width="19.6666666666667" style="1" customWidth="1"/>
    <col min="8690" max="8690" width="12.3333333333333" style="1" customWidth="1"/>
    <col min="8691" max="8691" width="12.6666666666667" style="1" customWidth="1"/>
    <col min="8692" max="8692" width="12.3333333333333" style="1" customWidth="1"/>
    <col min="8693" max="8693" width="19.6666666666667" style="1" customWidth="1"/>
    <col min="8694" max="8938" width="8.875" style="1"/>
    <col min="8939" max="8940" width="6.11666666666667" style="1" customWidth="1"/>
    <col min="8941" max="8941" width="12.3333333333333" style="1" customWidth="1"/>
    <col min="8942" max="8942" width="7.11666666666667" style="1" customWidth="1"/>
    <col min="8943" max="8943" width="6.11666666666667" style="1" customWidth="1"/>
    <col min="8944" max="8944" width="12.3333333333333" style="1" customWidth="1"/>
    <col min="8945" max="8945" width="19.6666666666667" style="1" customWidth="1"/>
    <col min="8946" max="8946" width="12.3333333333333" style="1" customWidth="1"/>
    <col min="8947" max="8947" width="12.6666666666667" style="1" customWidth="1"/>
    <col min="8948" max="8948" width="12.3333333333333" style="1" customWidth="1"/>
    <col min="8949" max="8949" width="19.6666666666667" style="1" customWidth="1"/>
    <col min="8950" max="9194" width="8.875" style="1"/>
    <col min="9195" max="9196" width="6.11666666666667" style="1" customWidth="1"/>
    <col min="9197" max="9197" width="12.3333333333333" style="1" customWidth="1"/>
    <col min="9198" max="9198" width="7.11666666666667" style="1" customWidth="1"/>
    <col min="9199" max="9199" width="6.11666666666667" style="1" customWidth="1"/>
    <col min="9200" max="9200" width="12.3333333333333" style="1" customWidth="1"/>
    <col min="9201" max="9201" width="19.6666666666667" style="1" customWidth="1"/>
    <col min="9202" max="9202" width="12.3333333333333" style="1" customWidth="1"/>
    <col min="9203" max="9203" width="12.6666666666667" style="1" customWidth="1"/>
    <col min="9204" max="9204" width="12.3333333333333" style="1" customWidth="1"/>
    <col min="9205" max="9205" width="19.6666666666667" style="1" customWidth="1"/>
    <col min="9206" max="9450" width="8.875" style="1"/>
    <col min="9451" max="9452" width="6.11666666666667" style="1" customWidth="1"/>
    <col min="9453" max="9453" width="12.3333333333333" style="1" customWidth="1"/>
    <col min="9454" max="9454" width="7.11666666666667" style="1" customWidth="1"/>
    <col min="9455" max="9455" width="6.11666666666667" style="1" customWidth="1"/>
    <col min="9456" max="9456" width="12.3333333333333" style="1" customWidth="1"/>
    <col min="9457" max="9457" width="19.6666666666667" style="1" customWidth="1"/>
    <col min="9458" max="9458" width="12.3333333333333" style="1" customWidth="1"/>
    <col min="9459" max="9459" width="12.6666666666667" style="1" customWidth="1"/>
    <col min="9460" max="9460" width="12.3333333333333" style="1" customWidth="1"/>
    <col min="9461" max="9461" width="19.6666666666667" style="1" customWidth="1"/>
    <col min="9462" max="9706" width="8.875" style="1"/>
    <col min="9707" max="9708" width="6.11666666666667" style="1" customWidth="1"/>
    <col min="9709" max="9709" width="12.3333333333333" style="1" customWidth="1"/>
    <col min="9710" max="9710" width="7.11666666666667" style="1" customWidth="1"/>
    <col min="9711" max="9711" width="6.11666666666667" style="1" customWidth="1"/>
    <col min="9712" max="9712" width="12.3333333333333" style="1" customWidth="1"/>
    <col min="9713" max="9713" width="19.6666666666667" style="1" customWidth="1"/>
    <col min="9714" max="9714" width="12.3333333333333" style="1" customWidth="1"/>
    <col min="9715" max="9715" width="12.6666666666667" style="1" customWidth="1"/>
    <col min="9716" max="9716" width="12.3333333333333" style="1" customWidth="1"/>
    <col min="9717" max="9717" width="19.6666666666667" style="1" customWidth="1"/>
    <col min="9718" max="9962" width="8.875" style="1"/>
    <col min="9963" max="9964" width="6.11666666666667" style="1" customWidth="1"/>
    <col min="9965" max="9965" width="12.3333333333333" style="1" customWidth="1"/>
    <col min="9966" max="9966" width="7.11666666666667" style="1" customWidth="1"/>
    <col min="9967" max="9967" width="6.11666666666667" style="1" customWidth="1"/>
    <col min="9968" max="9968" width="12.3333333333333" style="1" customWidth="1"/>
    <col min="9969" max="9969" width="19.6666666666667" style="1" customWidth="1"/>
    <col min="9970" max="9970" width="12.3333333333333" style="1" customWidth="1"/>
    <col min="9971" max="9971" width="12.6666666666667" style="1" customWidth="1"/>
    <col min="9972" max="9972" width="12.3333333333333" style="1" customWidth="1"/>
    <col min="9973" max="9973" width="19.6666666666667" style="1" customWidth="1"/>
    <col min="9974" max="10218" width="8.875" style="1"/>
    <col min="10219" max="10220" width="6.11666666666667" style="1" customWidth="1"/>
    <col min="10221" max="10221" width="12.3333333333333" style="1" customWidth="1"/>
    <col min="10222" max="10222" width="7.11666666666667" style="1" customWidth="1"/>
    <col min="10223" max="10223" width="6.11666666666667" style="1" customWidth="1"/>
    <col min="10224" max="10224" width="12.3333333333333" style="1" customWidth="1"/>
    <col min="10225" max="10225" width="19.6666666666667" style="1" customWidth="1"/>
    <col min="10226" max="10226" width="12.3333333333333" style="1" customWidth="1"/>
    <col min="10227" max="10227" width="12.6666666666667" style="1" customWidth="1"/>
    <col min="10228" max="10228" width="12.3333333333333" style="1" customWidth="1"/>
    <col min="10229" max="10229" width="19.6666666666667" style="1" customWidth="1"/>
    <col min="10230" max="10474" width="8.875" style="1"/>
    <col min="10475" max="10476" width="6.11666666666667" style="1" customWidth="1"/>
    <col min="10477" max="10477" width="12.3333333333333" style="1" customWidth="1"/>
    <col min="10478" max="10478" width="7.11666666666667" style="1" customWidth="1"/>
    <col min="10479" max="10479" width="6.11666666666667" style="1" customWidth="1"/>
    <col min="10480" max="10480" width="12.3333333333333" style="1" customWidth="1"/>
    <col min="10481" max="10481" width="19.6666666666667" style="1" customWidth="1"/>
    <col min="10482" max="10482" width="12.3333333333333" style="1" customWidth="1"/>
    <col min="10483" max="10483" width="12.6666666666667" style="1" customWidth="1"/>
    <col min="10484" max="10484" width="12.3333333333333" style="1" customWidth="1"/>
    <col min="10485" max="10485" width="19.6666666666667" style="1" customWidth="1"/>
    <col min="10486" max="10730" width="8.875" style="1"/>
    <col min="10731" max="10732" width="6.11666666666667" style="1" customWidth="1"/>
    <col min="10733" max="10733" width="12.3333333333333" style="1" customWidth="1"/>
    <col min="10734" max="10734" width="7.11666666666667" style="1" customWidth="1"/>
    <col min="10735" max="10735" width="6.11666666666667" style="1" customWidth="1"/>
    <col min="10736" max="10736" width="12.3333333333333" style="1" customWidth="1"/>
    <col min="10737" max="10737" width="19.6666666666667" style="1" customWidth="1"/>
    <col min="10738" max="10738" width="12.3333333333333" style="1" customWidth="1"/>
    <col min="10739" max="10739" width="12.6666666666667" style="1" customWidth="1"/>
    <col min="10740" max="10740" width="12.3333333333333" style="1" customWidth="1"/>
    <col min="10741" max="10741" width="19.6666666666667" style="1" customWidth="1"/>
    <col min="10742" max="10986" width="8.875" style="1"/>
    <col min="10987" max="10988" width="6.11666666666667" style="1" customWidth="1"/>
    <col min="10989" max="10989" width="12.3333333333333" style="1" customWidth="1"/>
    <col min="10990" max="10990" width="7.11666666666667" style="1" customWidth="1"/>
    <col min="10991" max="10991" width="6.11666666666667" style="1" customWidth="1"/>
    <col min="10992" max="10992" width="12.3333333333333" style="1" customWidth="1"/>
    <col min="10993" max="10993" width="19.6666666666667" style="1" customWidth="1"/>
    <col min="10994" max="10994" width="12.3333333333333" style="1" customWidth="1"/>
    <col min="10995" max="10995" width="12.6666666666667" style="1" customWidth="1"/>
    <col min="10996" max="10996" width="12.3333333333333" style="1" customWidth="1"/>
    <col min="10997" max="10997" width="19.6666666666667" style="1" customWidth="1"/>
    <col min="10998" max="11242" width="8.875" style="1"/>
    <col min="11243" max="11244" width="6.11666666666667" style="1" customWidth="1"/>
    <col min="11245" max="11245" width="12.3333333333333" style="1" customWidth="1"/>
    <col min="11246" max="11246" width="7.11666666666667" style="1" customWidth="1"/>
    <col min="11247" max="11247" width="6.11666666666667" style="1" customWidth="1"/>
    <col min="11248" max="11248" width="12.3333333333333" style="1" customWidth="1"/>
    <col min="11249" max="11249" width="19.6666666666667" style="1" customWidth="1"/>
    <col min="11250" max="11250" width="12.3333333333333" style="1" customWidth="1"/>
    <col min="11251" max="11251" width="12.6666666666667" style="1" customWidth="1"/>
    <col min="11252" max="11252" width="12.3333333333333" style="1" customWidth="1"/>
    <col min="11253" max="11253" width="19.6666666666667" style="1" customWidth="1"/>
    <col min="11254" max="11498" width="8.875" style="1"/>
    <col min="11499" max="11500" width="6.11666666666667" style="1" customWidth="1"/>
    <col min="11501" max="11501" width="12.3333333333333" style="1" customWidth="1"/>
    <col min="11502" max="11502" width="7.11666666666667" style="1" customWidth="1"/>
    <col min="11503" max="11503" width="6.11666666666667" style="1" customWidth="1"/>
    <col min="11504" max="11504" width="12.3333333333333" style="1" customWidth="1"/>
    <col min="11505" max="11505" width="19.6666666666667" style="1" customWidth="1"/>
    <col min="11506" max="11506" width="12.3333333333333" style="1" customWidth="1"/>
    <col min="11507" max="11507" width="12.6666666666667" style="1" customWidth="1"/>
    <col min="11508" max="11508" width="12.3333333333333" style="1" customWidth="1"/>
    <col min="11509" max="11509" width="19.6666666666667" style="1" customWidth="1"/>
    <col min="11510" max="11754" width="8.875" style="1"/>
    <col min="11755" max="11756" width="6.11666666666667" style="1" customWidth="1"/>
    <col min="11757" max="11757" width="12.3333333333333" style="1" customWidth="1"/>
    <col min="11758" max="11758" width="7.11666666666667" style="1" customWidth="1"/>
    <col min="11759" max="11759" width="6.11666666666667" style="1" customWidth="1"/>
    <col min="11760" max="11760" width="12.3333333333333" style="1" customWidth="1"/>
    <col min="11761" max="11761" width="19.6666666666667" style="1" customWidth="1"/>
    <col min="11762" max="11762" width="12.3333333333333" style="1" customWidth="1"/>
    <col min="11763" max="11763" width="12.6666666666667" style="1" customWidth="1"/>
    <col min="11764" max="11764" width="12.3333333333333" style="1" customWidth="1"/>
    <col min="11765" max="11765" width="19.6666666666667" style="1" customWidth="1"/>
    <col min="11766" max="12010" width="8.875" style="1"/>
    <col min="12011" max="12012" width="6.11666666666667" style="1" customWidth="1"/>
    <col min="12013" max="12013" width="12.3333333333333" style="1" customWidth="1"/>
    <col min="12014" max="12014" width="7.11666666666667" style="1" customWidth="1"/>
    <col min="12015" max="12015" width="6.11666666666667" style="1" customWidth="1"/>
    <col min="12016" max="12016" width="12.3333333333333" style="1" customWidth="1"/>
    <col min="12017" max="12017" width="19.6666666666667" style="1" customWidth="1"/>
    <col min="12018" max="12018" width="12.3333333333333" style="1" customWidth="1"/>
    <col min="12019" max="12019" width="12.6666666666667" style="1" customWidth="1"/>
    <col min="12020" max="12020" width="12.3333333333333" style="1" customWidth="1"/>
    <col min="12021" max="12021" width="19.6666666666667" style="1" customWidth="1"/>
    <col min="12022" max="12266" width="8.875" style="1"/>
    <col min="12267" max="12268" width="6.11666666666667" style="1" customWidth="1"/>
    <col min="12269" max="12269" width="12.3333333333333" style="1" customWidth="1"/>
    <col min="12270" max="12270" width="7.11666666666667" style="1" customWidth="1"/>
    <col min="12271" max="12271" width="6.11666666666667" style="1" customWidth="1"/>
    <col min="12272" max="12272" width="12.3333333333333" style="1" customWidth="1"/>
    <col min="12273" max="12273" width="19.6666666666667" style="1" customWidth="1"/>
    <col min="12274" max="12274" width="12.3333333333333" style="1" customWidth="1"/>
    <col min="12275" max="12275" width="12.6666666666667" style="1" customWidth="1"/>
    <col min="12276" max="12276" width="12.3333333333333" style="1" customWidth="1"/>
    <col min="12277" max="12277" width="19.6666666666667" style="1" customWidth="1"/>
    <col min="12278" max="12522" width="8.875" style="1"/>
    <col min="12523" max="12524" width="6.11666666666667" style="1" customWidth="1"/>
    <col min="12525" max="12525" width="12.3333333333333" style="1" customWidth="1"/>
    <col min="12526" max="12526" width="7.11666666666667" style="1" customWidth="1"/>
    <col min="12527" max="12527" width="6.11666666666667" style="1" customWidth="1"/>
    <col min="12528" max="12528" width="12.3333333333333" style="1" customWidth="1"/>
    <col min="12529" max="12529" width="19.6666666666667" style="1" customWidth="1"/>
    <col min="12530" max="12530" width="12.3333333333333" style="1" customWidth="1"/>
    <col min="12531" max="12531" width="12.6666666666667" style="1" customWidth="1"/>
    <col min="12532" max="12532" width="12.3333333333333" style="1" customWidth="1"/>
    <col min="12533" max="12533" width="19.6666666666667" style="1" customWidth="1"/>
    <col min="12534" max="12778" width="8.875" style="1"/>
    <col min="12779" max="12780" width="6.11666666666667" style="1" customWidth="1"/>
    <col min="12781" max="12781" width="12.3333333333333" style="1" customWidth="1"/>
    <col min="12782" max="12782" width="7.11666666666667" style="1" customWidth="1"/>
    <col min="12783" max="12783" width="6.11666666666667" style="1" customWidth="1"/>
    <col min="12784" max="12784" width="12.3333333333333" style="1" customWidth="1"/>
    <col min="12785" max="12785" width="19.6666666666667" style="1" customWidth="1"/>
    <col min="12786" max="12786" width="12.3333333333333" style="1" customWidth="1"/>
    <col min="12787" max="12787" width="12.6666666666667" style="1" customWidth="1"/>
    <col min="12788" max="12788" width="12.3333333333333" style="1" customWidth="1"/>
    <col min="12789" max="12789" width="19.6666666666667" style="1" customWidth="1"/>
    <col min="12790" max="13034" width="8.875" style="1"/>
    <col min="13035" max="13036" width="6.11666666666667" style="1" customWidth="1"/>
    <col min="13037" max="13037" width="12.3333333333333" style="1" customWidth="1"/>
    <col min="13038" max="13038" width="7.11666666666667" style="1" customWidth="1"/>
    <col min="13039" max="13039" width="6.11666666666667" style="1" customWidth="1"/>
    <col min="13040" max="13040" width="12.3333333333333" style="1" customWidth="1"/>
    <col min="13041" max="13041" width="19.6666666666667" style="1" customWidth="1"/>
    <col min="13042" max="13042" width="12.3333333333333" style="1" customWidth="1"/>
    <col min="13043" max="13043" width="12.6666666666667" style="1" customWidth="1"/>
    <col min="13044" max="13044" width="12.3333333333333" style="1" customWidth="1"/>
    <col min="13045" max="13045" width="19.6666666666667" style="1" customWidth="1"/>
    <col min="13046" max="13290" width="8.875" style="1"/>
    <col min="13291" max="13292" width="6.11666666666667" style="1" customWidth="1"/>
    <col min="13293" max="13293" width="12.3333333333333" style="1" customWidth="1"/>
    <col min="13294" max="13294" width="7.11666666666667" style="1" customWidth="1"/>
    <col min="13295" max="13295" width="6.11666666666667" style="1" customWidth="1"/>
    <col min="13296" max="13296" width="12.3333333333333" style="1" customWidth="1"/>
    <col min="13297" max="13297" width="19.6666666666667" style="1" customWidth="1"/>
    <col min="13298" max="13298" width="12.3333333333333" style="1" customWidth="1"/>
    <col min="13299" max="13299" width="12.6666666666667" style="1" customWidth="1"/>
    <col min="13300" max="13300" width="12.3333333333333" style="1" customWidth="1"/>
    <col min="13301" max="13301" width="19.6666666666667" style="1" customWidth="1"/>
    <col min="13302" max="13546" width="8.875" style="1"/>
    <col min="13547" max="13548" width="6.11666666666667" style="1" customWidth="1"/>
    <col min="13549" max="13549" width="12.3333333333333" style="1" customWidth="1"/>
    <col min="13550" max="13550" width="7.11666666666667" style="1" customWidth="1"/>
    <col min="13551" max="13551" width="6.11666666666667" style="1" customWidth="1"/>
    <col min="13552" max="13552" width="12.3333333333333" style="1" customWidth="1"/>
    <col min="13553" max="13553" width="19.6666666666667" style="1" customWidth="1"/>
    <col min="13554" max="13554" width="12.3333333333333" style="1" customWidth="1"/>
    <col min="13555" max="13555" width="12.6666666666667" style="1" customWidth="1"/>
    <col min="13556" max="13556" width="12.3333333333333" style="1" customWidth="1"/>
    <col min="13557" max="13557" width="19.6666666666667" style="1" customWidth="1"/>
    <col min="13558" max="13802" width="8.875" style="1"/>
    <col min="13803" max="13804" width="6.11666666666667" style="1" customWidth="1"/>
    <col min="13805" max="13805" width="12.3333333333333" style="1" customWidth="1"/>
    <col min="13806" max="13806" width="7.11666666666667" style="1" customWidth="1"/>
    <col min="13807" max="13807" width="6.11666666666667" style="1" customWidth="1"/>
    <col min="13808" max="13808" width="12.3333333333333" style="1" customWidth="1"/>
    <col min="13809" max="13809" width="19.6666666666667" style="1" customWidth="1"/>
    <col min="13810" max="13810" width="12.3333333333333" style="1" customWidth="1"/>
    <col min="13811" max="13811" width="12.6666666666667" style="1" customWidth="1"/>
    <col min="13812" max="13812" width="12.3333333333333" style="1" customWidth="1"/>
    <col min="13813" max="13813" width="19.6666666666667" style="1" customWidth="1"/>
    <col min="13814" max="14058" width="8.875" style="1"/>
    <col min="14059" max="14060" width="6.11666666666667" style="1" customWidth="1"/>
    <col min="14061" max="14061" width="12.3333333333333" style="1" customWidth="1"/>
    <col min="14062" max="14062" width="7.11666666666667" style="1" customWidth="1"/>
    <col min="14063" max="14063" width="6.11666666666667" style="1" customWidth="1"/>
    <col min="14064" max="14064" width="12.3333333333333" style="1" customWidth="1"/>
    <col min="14065" max="14065" width="19.6666666666667" style="1" customWidth="1"/>
    <col min="14066" max="14066" width="12.3333333333333" style="1" customWidth="1"/>
    <col min="14067" max="14067" width="12.6666666666667" style="1" customWidth="1"/>
    <col min="14068" max="14068" width="12.3333333333333" style="1" customWidth="1"/>
    <col min="14069" max="14069" width="19.6666666666667" style="1" customWidth="1"/>
    <col min="14070" max="14314" width="8.875" style="1"/>
    <col min="14315" max="14316" width="6.11666666666667" style="1" customWidth="1"/>
    <col min="14317" max="14317" width="12.3333333333333" style="1" customWidth="1"/>
    <col min="14318" max="14318" width="7.11666666666667" style="1" customWidth="1"/>
    <col min="14319" max="14319" width="6.11666666666667" style="1" customWidth="1"/>
    <col min="14320" max="14320" width="12.3333333333333" style="1" customWidth="1"/>
    <col min="14321" max="14321" width="19.6666666666667" style="1" customWidth="1"/>
    <col min="14322" max="14322" width="12.3333333333333" style="1" customWidth="1"/>
    <col min="14323" max="14323" width="12.6666666666667" style="1" customWidth="1"/>
    <col min="14324" max="14324" width="12.3333333333333" style="1" customWidth="1"/>
    <col min="14325" max="14325" width="19.6666666666667" style="1" customWidth="1"/>
    <col min="14326" max="14570" width="8.875" style="1"/>
    <col min="14571" max="14572" width="6.11666666666667" style="1" customWidth="1"/>
    <col min="14573" max="14573" width="12.3333333333333" style="1" customWidth="1"/>
    <col min="14574" max="14574" width="7.11666666666667" style="1" customWidth="1"/>
    <col min="14575" max="14575" width="6.11666666666667" style="1" customWidth="1"/>
    <col min="14576" max="14576" width="12.3333333333333" style="1" customWidth="1"/>
    <col min="14577" max="14577" width="19.6666666666667" style="1" customWidth="1"/>
    <col min="14578" max="14578" width="12.3333333333333" style="1" customWidth="1"/>
    <col min="14579" max="14579" width="12.6666666666667" style="1" customWidth="1"/>
    <col min="14580" max="14580" width="12.3333333333333" style="1" customWidth="1"/>
    <col min="14581" max="14581" width="19.6666666666667" style="1" customWidth="1"/>
    <col min="14582" max="14826" width="8.875" style="1"/>
    <col min="14827" max="14828" width="6.11666666666667" style="1" customWidth="1"/>
    <col min="14829" max="14829" width="12.3333333333333" style="1" customWidth="1"/>
    <col min="14830" max="14830" width="7.11666666666667" style="1" customWidth="1"/>
    <col min="14831" max="14831" width="6.11666666666667" style="1" customWidth="1"/>
    <col min="14832" max="14832" width="12.3333333333333" style="1" customWidth="1"/>
    <col min="14833" max="14833" width="19.6666666666667" style="1" customWidth="1"/>
    <col min="14834" max="14834" width="12.3333333333333" style="1" customWidth="1"/>
    <col min="14835" max="14835" width="12.6666666666667" style="1" customWidth="1"/>
    <col min="14836" max="14836" width="12.3333333333333" style="1" customWidth="1"/>
    <col min="14837" max="14837" width="19.6666666666667" style="1" customWidth="1"/>
    <col min="14838" max="15082" width="8.875" style="1"/>
    <col min="15083" max="15084" width="6.11666666666667" style="1" customWidth="1"/>
    <col min="15085" max="15085" width="12.3333333333333" style="1" customWidth="1"/>
    <col min="15086" max="15086" width="7.11666666666667" style="1" customWidth="1"/>
    <col min="15087" max="15087" width="6.11666666666667" style="1" customWidth="1"/>
    <col min="15088" max="15088" width="12.3333333333333" style="1" customWidth="1"/>
    <col min="15089" max="15089" width="19.6666666666667" style="1" customWidth="1"/>
    <col min="15090" max="15090" width="12.3333333333333" style="1" customWidth="1"/>
    <col min="15091" max="15091" width="12.6666666666667" style="1" customWidth="1"/>
    <col min="15092" max="15092" width="12.3333333333333" style="1" customWidth="1"/>
    <col min="15093" max="15093" width="19.6666666666667" style="1" customWidth="1"/>
    <col min="15094" max="15338" width="8.875" style="1"/>
    <col min="15339" max="15340" width="6.11666666666667" style="1" customWidth="1"/>
    <col min="15341" max="15341" width="12.3333333333333" style="1" customWidth="1"/>
    <col min="15342" max="15342" width="7.11666666666667" style="1" customWidth="1"/>
    <col min="15343" max="15343" width="6.11666666666667" style="1" customWidth="1"/>
    <col min="15344" max="15344" width="12.3333333333333" style="1" customWidth="1"/>
    <col min="15345" max="15345" width="19.6666666666667" style="1" customWidth="1"/>
    <col min="15346" max="15346" width="12.3333333333333" style="1" customWidth="1"/>
    <col min="15347" max="15347" width="12.6666666666667" style="1" customWidth="1"/>
    <col min="15348" max="15348" width="12.3333333333333" style="1" customWidth="1"/>
    <col min="15349" max="15349" width="19.6666666666667" style="1" customWidth="1"/>
    <col min="15350" max="15594" width="8.875" style="1"/>
    <col min="15595" max="15596" width="6.11666666666667" style="1" customWidth="1"/>
    <col min="15597" max="15597" width="12.3333333333333" style="1" customWidth="1"/>
    <col min="15598" max="15598" width="7.11666666666667" style="1" customWidth="1"/>
    <col min="15599" max="15599" width="6.11666666666667" style="1" customWidth="1"/>
    <col min="15600" max="15600" width="12.3333333333333" style="1" customWidth="1"/>
    <col min="15601" max="15601" width="19.6666666666667" style="1" customWidth="1"/>
    <col min="15602" max="15602" width="12.3333333333333" style="1" customWidth="1"/>
    <col min="15603" max="15603" width="12.6666666666667" style="1" customWidth="1"/>
    <col min="15604" max="15604" width="12.3333333333333" style="1" customWidth="1"/>
    <col min="15605" max="15605" width="19.6666666666667" style="1" customWidth="1"/>
    <col min="15606" max="15850" width="8.875" style="1"/>
    <col min="15851" max="15852" width="6.11666666666667" style="1" customWidth="1"/>
    <col min="15853" max="15853" width="12.3333333333333" style="1" customWidth="1"/>
    <col min="15854" max="15854" width="7.11666666666667" style="1" customWidth="1"/>
    <col min="15855" max="15855" width="6.11666666666667" style="1" customWidth="1"/>
    <col min="15856" max="15856" width="12.3333333333333" style="1" customWidth="1"/>
    <col min="15857" max="15857" width="19.6666666666667" style="1" customWidth="1"/>
    <col min="15858" max="15858" width="12.3333333333333" style="1" customWidth="1"/>
    <col min="15859" max="15859" width="12.6666666666667" style="1" customWidth="1"/>
    <col min="15860" max="15860" width="12.3333333333333" style="1" customWidth="1"/>
    <col min="15861" max="15861" width="19.6666666666667" style="1" customWidth="1"/>
    <col min="15862" max="16106" width="8.875" style="1"/>
    <col min="16107" max="16108" width="6.11666666666667" style="1" customWidth="1"/>
    <col min="16109" max="16109" width="12.3333333333333" style="1" customWidth="1"/>
    <col min="16110" max="16110" width="7.11666666666667" style="1" customWidth="1"/>
    <col min="16111" max="16111" width="6.11666666666667" style="1" customWidth="1"/>
    <col min="16112" max="16112" width="12.3333333333333" style="1" customWidth="1"/>
    <col min="16113" max="16113" width="19.6666666666667" style="1" customWidth="1"/>
    <col min="16114" max="16114" width="12.3333333333333" style="1" customWidth="1"/>
    <col min="16115" max="16115" width="12.6666666666667" style="1" customWidth="1"/>
    <col min="16116" max="16116" width="12.3333333333333" style="1" customWidth="1"/>
    <col min="16117" max="16117" width="19.6666666666667" style="1" customWidth="1"/>
    <col min="16118" max="16362" width="8.875" style="1"/>
    <col min="16363" max="16383" width="9" style="1" customWidth="1"/>
    <col min="16384" max="16384" width="9" style="1"/>
  </cols>
  <sheetData>
    <row r="1" s="1" customFormat="1" ht="18" customHeight="1" spans="1:164">
      <c r="A1" s="3" t="s">
        <v>184</v>
      </c>
      <c r="B1" s="3"/>
      <c r="C1" s="3"/>
      <c r="D1" s="3"/>
      <c r="E1" s="3"/>
      <c r="F1" s="3"/>
      <c r="G1" s="3"/>
      <c r="H1" s="3"/>
      <c r="J1" s="106"/>
      <c r="K1" s="107"/>
      <c r="L1" s="108"/>
      <c r="AB1" s="107"/>
      <c r="AC1" s="108"/>
      <c r="AN1" s="107"/>
      <c r="AO1" s="107"/>
      <c r="AP1" s="108"/>
      <c r="AY1" s="109"/>
      <c r="AZ1" s="109"/>
      <c r="BA1" s="108"/>
      <c r="BL1" s="107"/>
      <c r="BM1" s="108"/>
      <c r="BW1" s="107"/>
      <c r="BX1" s="108"/>
      <c r="CL1" s="107"/>
      <c r="CM1" s="108"/>
      <c r="CV1" s="107"/>
      <c r="CW1" s="108"/>
      <c r="DH1" s="107"/>
      <c r="DI1" s="108"/>
      <c r="DM1" s="107"/>
      <c r="DN1" s="108"/>
      <c r="EA1" s="107"/>
      <c r="EB1" s="108"/>
      <c r="EG1" s="107"/>
      <c r="EH1" s="107"/>
      <c r="EI1" s="108"/>
      <c r="EO1" s="107"/>
      <c r="EP1" s="108"/>
      <c r="EV1" s="107"/>
      <c r="EW1" s="108"/>
      <c r="FB1" s="107"/>
      <c r="FC1" s="108"/>
      <c r="FG1" s="107"/>
      <c r="FH1" s="108"/>
    </row>
    <row r="2" s="1" customFormat="1" ht="33.75" customHeight="1" spans="1:164">
      <c r="A2" s="4" t="s">
        <v>185</v>
      </c>
      <c r="B2" s="4"/>
      <c r="C2" s="4"/>
      <c r="D2" s="4"/>
      <c r="E2" s="4"/>
      <c r="F2" s="4"/>
      <c r="G2" s="4"/>
      <c r="H2" s="4"/>
      <c r="J2" s="106"/>
      <c r="K2" s="107"/>
      <c r="L2" s="108"/>
      <c r="AB2" s="107"/>
      <c r="AC2" s="108"/>
      <c r="AN2" s="107"/>
      <c r="AO2" s="107"/>
      <c r="AP2" s="108"/>
      <c r="AY2" s="109"/>
      <c r="AZ2" s="109"/>
      <c r="BA2" s="108"/>
      <c r="BL2" s="107"/>
      <c r="BM2" s="108"/>
      <c r="BW2" s="107"/>
      <c r="BX2" s="108"/>
      <c r="CL2" s="107"/>
      <c r="CM2" s="108"/>
      <c r="CV2" s="107"/>
      <c r="CW2" s="108"/>
      <c r="DH2" s="107"/>
      <c r="DI2" s="108"/>
      <c r="DM2" s="107"/>
      <c r="DN2" s="108"/>
      <c r="EA2" s="107"/>
      <c r="EB2" s="108"/>
      <c r="EG2" s="107"/>
      <c r="EH2" s="107"/>
      <c r="EI2" s="108"/>
      <c r="EO2" s="107"/>
      <c r="EP2" s="108"/>
      <c r="EV2" s="107"/>
      <c r="EW2" s="108"/>
      <c r="FB2" s="107"/>
      <c r="FC2" s="108"/>
      <c r="FG2" s="107"/>
      <c r="FH2" s="108"/>
    </row>
    <row r="3" s="2" customFormat="1" ht="19.95" customHeight="1" spans="1:164">
      <c r="A3" s="5" t="s">
        <v>186</v>
      </c>
      <c r="B3" s="5"/>
      <c r="C3" s="6"/>
      <c r="D3" s="7"/>
      <c r="E3" s="7"/>
      <c r="F3" s="110"/>
      <c r="G3" s="7"/>
      <c r="H3" s="7"/>
      <c r="I3" s="8"/>
      <c r="J3" s="106"/>
      <c r="K3" s="107"/>
      <c r="L3" s="141"/>
      <c r="AB3" s="168"/>
      <c r="AC3" s="141"/>
      <c r="AN3" s="168"/>
      <c r="AO3" s="168"/>
      <c r="AP3" s="141"/>
      <c r="AY3" s="109"/>
      <c r="AZ3" s="109"/>
      <c r="BA3" s="141"/>
      <c r="BL3" s="107"/>
      <c r="BM3" s="141"/>
      <c r="BW3" s="168"/>
      <c r="BX3" s="141"/>
      <c r="CL3" s="168"/>
      <c r="CM3" s="141"/>
      <c r="CV3" s="168"/>
      <c r="CW3" s="141"/>
      <c r="DH3" s="168"/>
      <c r="DI3" s="141"/>
      <c r="DM3" s="168"/>
      <c r="DN3" s="141"/>
      <c r="EA3" s="168"/>
      <c r="EB3" s="141"/>
      <c r="EG3" s="168"/>
      <c r="EH3" s="168"/>
      <c r="EI3" s="141"/>
      <c r="EO3" s="168"/>
      <c r="EP3" s="141"/>
      <c r="EV3" s="168"/>
      <c r="EW3" s="141"/>
      <c r="FB3" s="168"/>
      <c r="FC3" s="141"/>
      <c r="FG3" s="168"/>
      <c r="FH3" s="141"/>
    </row>
    <row r="4" s="2" customFormat="1" ht="19.95" customHeight="1" spans="1:164">
      <c r="A4" s="9" t="s">
        <v>187</v>
      </c>
      <c r="B4" s="5"/>
      <c r="C4" s="6"/>
      <c r="D4" s="7"/>
      <c r="E4" s="7"/>
      <c r="F4" s="110"/>
      <c r="G4" s="7"/>
      <c r="H4" s="7"/>
      <c r="I4" s="8"/>
      <c r="J4" s="106"/>
      <c r="K4" s="107"/>
      <c r="L4" s="141"/>
      <c r="AB4" s="168"/>
      <c r="AC4" s="141"/>
      <c r="AN4" s="168"/>
      <c r="AO4" s="168"/>
      <c r="AP4" s="141"/>
      <c r="AY4" s="109"/>
      <c r="AZ4" s="109"/>
      <c r="BA4" s="141"/>
      <c r="BL4" s="107"/>
      <c r="BM4" s="141"/>
      <c r="BW4" s="168"/>
      <c r="BX4" s="141"/>
      <c r="CL4" s="168"/>
      <c r="CM4" s="141"/>
      <c r="CV4" s="168"/>
      <c r="CW4" s="141"/>
      <c r="DH4" s="168"/>
      <c r="DI4" s="141"/>
      <c r="DM4" s="168"/>
      <c r="DN4" s="141"/>
      <c r="EA4" s="168"/>
      <c r="EB4" s="141"/>
      <c r="EG4" s="168"/>
      <c r="EH4" s="168"/>
      <c r="EI4" s="141"/>
      <c r="EO4" s="168"/>
      <c r="EP4" s="141"/>
      <c r="EV4" s="168"/>
      <c r="EW4" s="141"/>
      <c r="FB4" s="168"/>
      <c r="FC4" s="141"/>
      <c r="FG4" s="168"/>
      <c r="FH4" s="141"/>
    </row>
    <row r="5" s="1" customFormat="1" ht="21.9" customHeight="1" spans="1:164">
      <c r="A5" s="5" t="s">
        <v>188</v>
      </c>
      <c r="B5" s="5"/>
      <c r="C5" s="6"/>
      <c r="D5" s="7"/>
      <c r="E5" s="7"/>
      <c r="F5" s="110"/>
      <c r="G5" s="7"/>
      <c r="H5" s="7"/>
      <c r="I5" s="8"/>
      <c r="J5" s="106"/>
      <c r="K5" s="107"/>
      <c r="L5" s="108"/>
      <c r="AB5" s="107"/>
      <c r="AC5" s="108"/>
      <c r="AN5" s="107"/>
      <c r="AO5" s="107"/>
      <c r="AP5" s="108"/>
      <c r="AY5" s="109"/>
      <c r="AZ5" s="109"/>
      <c r="BA5" s="108"/>
      <c r="BL5" s="107"/>
      <c r="BM5" s="108"/>
      <c r="BW5" s="107"/>
      <c r="BX5" s="108"/>
      <c r="CL5" s="107"/>
      <c r="CM5" s="108"/>
      <c r="CV5" s="107"/>
      <c r="CW5" s="108"/>
      <c r="DH5" s="107"/>
      <c r="DI5" s="108"/>
      <c r="DM5" s="107"/>
      <c r="DN5" s="108"/>
      <c r="EA5" s="107"/>
      <c r="EB5" s="108"/>
      <c r="EG5" s="107"/>
      <c r="EH5" s="107"/>
      <c r="EI5" s="108"/>
      <c r="EO5" s="107"/>
      <c r="EP5" s="108"/>
      <c r="EV5" s="107"/>
      <c r="EW5" s="108"/>
      <c r="FB5" s="107"/>
      <c r="FC5" s="108"/>
      <c r="FG5" s="107"/>
      <c r="FH5" s="108"/>
    </row>
    <row r="6" s="1" customFormat="1" ht="28.2" customHeight="1" spans="1:164">
      <c r="A6" s="5" t="s">
        <v>189</v>
      </c>
      <c r="B6" s="9" t="s">
        <v>190</v>
      </c>
      <c r="C6" s="9"/>
      <c r="D6" s="9"/>
      <c r="E6" s="10" t="s">
        <v>191</v>
      </c>
      <c r="F6" s="11"/>
      <c r="G6" s="11"/>
      <c r="H6" s="11"/>
      <c r="I6" s="12"/>
      <c r="J6" s="142"/>
      <c r="K6" s="107"/>
      <c r="L6" s="108"/>
      <c r="AB6" s="107"/>
      <c r="AC6" s="108"/>
      <c r="AN6" s="107"/>
      <c r="AO6" s="107"/>
      <c r="AP6" s="108"/>
      <c r="AY6" s="109"/>
      <c r="AZ6" s="109"/>
      <c r="BA6" s="108"/>
      <c r="BL6" s="107"/>
      <c r="BM6" s="108"/>
      <c r="BW6" s="107"/>
      <c r="BX6" s="108"/>
      <c r="CL6" s="107"/>
      <c r="CM6" s="108"/>
      <c r="CV6" s="107"/>
      <c r="CW6" s="108"/>
      <c r="DH6" s="107"/>
      <c r="DI6" s="108"/>
      <c r="DM6" s="107"/>
      <c r="DN6" s="108"/>
      <c r="EA6" s="107"/>
      <c r="EB6" s="108"/>
      <c r="EG6" s="107"/>
      <c r="EH6" s="107"/>
      <c r="EI6" s="108"/>
      <c r="EO6" s="107"/>
      <c r="EP6" s="108"/>
      <c r="EV6" s="107"/>
      <c r="EW6" s="108"/>
      <c r="FB6" s="107"/>
      <c r="FC6" s="108"/>
      <c r="FG6" s="107"/>
      <c r="FH6" s="108"/>
    </row>
    <row r="7" s="1" customFormat="1" ht="28.2" customHeight="1" spans="1:173">
      <c r="A7" s="5"/>
      <c r="B7" s="9" t="s">
        <v>192</v>
      </c>
      <c r="C7" s="9"/>
      <c r="D7" s="9"/>
      <c r="E7" s="10" t="s">
        <v>193</v>
      </c>
      <c r="F7" s="11"/>
      <c r="G7" s="11"/>
      <c r="H7" s="11"/>
      <c r="I7" s="12"/>
      <c r="J7" s="143">
        <f>K7+AB7+AN7+AO7+AY7+AZ7+BL7+BW7+CL7+CV7+DH7+DM7+EA7+EG7+EH7+EO7+EV7+FB7+FG7+FQ7</f>
        <v>304860</v>
      </c>
      <c r="K7" s="144">
        <v>36092.5</v>
      </c>
      <c r="L7" s="144">
        <v>3609.5</v>
      </c>
      <c r="M7" s="144">
        <v>225.2</v>
      </c>
      <c r="N7" s="144">
        <v>935.6</v>
      </c>
      <c r="O7" s="144">
        <v>125.4</v>
      </c>
      <c r="P7" s="144">
        <v>292</v>
      </c>
      <c r="Q7" s="144">
        <v>2710</v>
      </c>
      <c r="R7" s="144">
        <v>1720</v>
      </c>
      <c r="S7" s="144">
        <v>164</v>
      </c>
      <c r="T7" s="144">
        <v>2544</v>
      </c>
      <c r="U7" s="144">
        <v>10685</v>
      </c>
      <c r="V7" s="144">
        <v>2422</v>
      </c>
      <c r="W7" s="144">
        <v>968</v>
      </c>
      <c r="X7" s="144">
        <v>4449.4</v>
      </c>
      <c r="Y7" s="144">
        <v>317.4</v>
      </c>
      <c r="Z7" s="144">
        <v>4362</v>
      </c>
      <c r="AA7" s="144">
        <v>563</v>
      </c>
      <c r="AB7" s="144">
        <v>27891.7</v>
      </c>
      <c r="AC7" s="144">
        <v>27.9</v>
      </c>
      <c r="AD7" s="144">
        <v>869</v>
      </c>
      <c r="AE7" s="144">
        <v>2290</v>
      </c>
      <c r="AF7" s="144">
        <v>590.4</v>
      </c>
      <c r="AG7" s="144">
        <v>680</v>
      </c>
      <c r="AH7" s="144">
        <v>10698.4</v>
      </c>
      <c r="AI7" s="144">
        <v>5919.4</v>
      </c>
      <c r="AJ7" s="144">
        <v>378.4</v>
      </c>
      <c r="AK7" s="144">
        <v>3328.4</v>
      </c>
      <c r="AL7" s="144">
        <v>737.4</v>
      </c>
      <c r="AM7" s="144">
        <v>2372.4</v>
      </c>
      <c r="AN7" s="144">
        <v>5552.4</v>
      </c>
      <c r="AO7" s="144">
        <v>27616.4</v>
      </c>
      <c r="AP7" s="144">
        <v>11</v>
      </c>
      <c r="AQ7" s="144">
        <v>2415.4</v>
      </c>
      <c r="AR7" s="144">
        <v>1323</v>
      </c>
      <c r="AS7" s="144">
        <v>1277.4</v>
      </c>
      <c r="AT7" s="144">
        <v>776.4</v>
      </c>
      <c r="AU7" s="144">
        <v>9202.4</v>
      </c>
      <c r="AV7" s="144">
        <v>1431</v>
      </c>
      <c r="AW7" s="144">
        <v>9745.4</v>
      </c>
      <c r="AX7" s="144">
        <v>1434.4</v>
      </c>
      <c r="AY7" s="144">
        <v>10468.4</v>
      </c>
      <c r="AZ7" s="144">
        <v>20596.8</v>
      </c>
      <c r="BA7" s="144">
        <v>10</v>
      </c>
      <c r="BB7" s="144">
        <v>5628.4</v>
      </c>
      <c r="BC7" s="144">
        <v>544.4</v>
      </c>
      <c r="BD7" s="144">
        <v>418.4</v>
      </c>
      <c r="BE7" s="144">
        <v>425.4</v>
      </c>
      <c r="BF7" s="144">
        <v>4848</v>
      </c>
      <c r="BG7" s="144">
        <v>4756.4</v>
      </c>
      <c r="BH7" s="144">
        <v>731.6</v>
      </c>
      <c r="BI7" s="144">
        <v>1528.4</v>
      </c>
      <c r="BJ7" s="144">
        <v>1283.4</v>
      </c>
      <c r="BK7" s="144">
        <v>422.4</v>
      </c>
      <c r="BL7" s="144">
        <v>8996</v>
      </c>
      <c r="BM7" s="144">
        <v>11</v>
      </c>
      <c r="BN7" s="144">
        <v>857</v>
      </c>
      <c r="BO7" s="144">
        <v>889</v>
      </c>
      <c r="BP7" s="144">
        <v>819.2</v>
      </c>
      <c r="BQ7" s="144">
        <v>712.6</v>
      </c>
      <c r="BR7" s="144">
        <v>941.2</v>
      </c>
      <c r="BS7" s="144">
        <v>516</v>
      </c>
      <c r="BT7" s="144">
        <v>503.4</v>
      </c>
      <c r="BU7" s="144">
        <v>3216</v>
      </c>
      <c r="BV7" s="144">
        <v>530.6</v>
      </c>
      <c r="BW7" s="144">
        <v>21950.9</v>
      </c>
      <c r="BX7" s="144">
        <v>57.5</v>
      </c>
      <c r="BY7" s="144">
        <v>1175.6</v>
      </c>
      <c r="BZ7" s="144">
        <v>358.4</v>
      </c>
      <c r="CA7" s="144">
        <v>7545.2</v>
      </c>
      <c r="CB7" s="144">
        <v>764</v>
      </c>
      <c r="CC7" s="144">
        <v>1818</v>
      </c>
      <c r="CD7" s="144">
        <v>1449.4</v>
      </c>
      <c r="CE7" s="144">
        <v>962</v>
      </c>
      <c r="CF7" s="144">
        <v>907.2</v>
      </c>
      <c r="CG7" s="144">
        <v>282.4</v>
      </c>
      <c r="CH7" s="144">
        <v>210</v>
      </c>
      <c r="CI7" s="144">
        <v>485.4</v>
      </c>
      <c r="CJ7" s="144">
        <v>895.4</v>
      </c>
      <c r="CK7" s="144">
        <v>5040.4</v>
      </c>
      <c r="CL7" s="144">
        <v>33789.2</v>
      </c>
      <c r="CM7" s="144">
        <v>20.4</v>
      </c>
      <c r="CN7" s="144">
        <v>528.2</v>
      </c>
      <c r="CO7" s="144">
        <v>1093.4</v>
      </c>
      <c r="CP7" s="144">
        <v>1630</v>
      </c>
      <c r="CQ7" s="144">
        <v>467.6</v>
      </c>
      <c r="CR7" s="144">
        <v>7231.4</v>
      </c>
      <c r="CS7" s="144">
        <v>21142.4</v>
      </c>
      <c r="CT7" s="144">
        <v>1022.8</v>
      </c>
      <c r="CU7" s="144">
        <v>653</v>
      </c>
      <c r="CV7" s="144">
        <v>10388.4</v>
      </c>
      <c r="CW7" s="144">
        <v>10</v>
      </c>
      <c r="CX7" s="144">
        <v>438.4</v>
      </c>
      <c r="CY7" s="144">
        <v>490.4</v>
      </c>
      <c r="CZ7" s="144">
        <v>1473.4</v>
      </c>
      <c r="DA7" s="144">
        <v>527.4</v>
      </c>
      <c r="DB7" s="144">
        <v>1123.2</v>
      </c>
      <c r="DC7" s="144">
        <v>1291.4</v>
      </c>
      <c r="DD7" s="144">
        <v>271.2</v>
      </c>
      <c r="DE7" s="144">
        <v>863.4</v>
      </c>
      <c r="DF7" s="144">
        <v>1749.4</v>
      </c>
      <c r="DG7" s="144">
        <v>2150.2</v>
      </c>
      <c r="DH7" s="144">
        <v>2476.8</v>
      </c>
      <c r="DI7" s="144">
        <v>10</v>
      </c>
      <c r="DJ7" s="144">
        <v>999.6</v>
      </c>
      <c r="DK7" s="144">
        <v>624.6</v>
      </c>
      <c r="DL7" s="144">
        <v>842.6</v>
      </c>
      <c r="DM7" s="144">
        <v>19381.7</v>
      </c>
      <c r="DN7" s="144">
        <v>9.5</v>
      </c>
      <c r="DO7" s="144">
        <v>413.4</v>
      </c>
      <c r="DP7" s="144">
        <v>1235.4</v>
      </c>
      <c r="DQ7" s="144">
        <v>882.4</v>
      </c>
      <c r="DR7" s="144">
        <v>3628.4</v>
      </c>
      <c r="DS7" s="144">
        <v>4481.2</v>
      </c>
      <c r="DT7" s="144">
        <v>3269.2</v>
      </c>
      <c r="DU7" s="144">
        <v>1068.4</v>
      </c>
      <c r="DV7" s="144">
        <v>1012.4</v>
      </c>
      <c r="DW7" s="144">
        <v>383.4</v>
      </c>
      <c r="DX7" s="144">
        <v>2098.4</v>
      </c>
      <c r="DY7" s="144">
        <v>360.4</v>
      </c>
      <c r="DZ7" s="144">
        <v>539.2</v>
      </c>
      <c r="EA7" s="144">
        <v>9969.8</v>
      </c>
      <c r="EB7" s="144">
        <v>11</v>
      </c>
      <c r="EC7" s="144">
        <v>2146.6</v>
      </c>
      <c r="ED7" s="144">
        <v>2238.4</v>
      </c>
      <c r="EE7" s="144">
        <v>3819.4</v>
      </c>
      <c r="EF7" s="144">
        <v>1754.4</v>
      </c>
      <c r="EG7" s="144">
        <v>1554.2</v>
      </c>
      <c r="EH7" s="144">
        <v>3501.1</v>
      </c>
      <c r="EI7" s="144">
        <v>9.5</v>
      </c>
      <c r="EJ7" s="144">
        <v>985</v>
      </c>
      <c r="EK7" s="144">
        <v>674</v>
      </c>
      <c r="EL7" s="144">
        <v>1083.8</v>
      </c>
      <c r="EM7" s="144">
        <v>359.4</v>
      </c>
      <c r="EN7" s="144">
        <v>389.4</v>
      </c>
      <c r="EO7" s="144">
        <v>11594.6</v>
      </c>
      <c r="EP7" s="144">
        <v>10</v>
      </c>
      <c r="EQ7" s="144">
        <v>846.4</v>
      </c>
      <c r="ER7" s="144">
        <v>3193.4</v>
      </c>
      <c r="ES7" s="144">
        <v>2766</v>
      </c>
      <c r="ET7" s="144">
        <v>808.4</v>
      </c>
      <c r="EU7" s="144">
        <v>3970.4</v>
      </c>
      <c r="EV7" s="144">
        <v>13533.1</v>
      </c>
      <c r="EW7" s="144">
        <v>10.5</v>
      </c>
      <c r="EX7" s="144">
        <v>158.6</v>
      </c>
      <c r="EY7" s="144">
        <v>3634.6</v>
      </c>
      <c r="EZ7" s="144">
        <v>8250.8</v>
      </c>
      <c r="FA7" s="144">
        <v>1478.6</v>
      </c>
      <c r="FB7" s="144">
        <v>20309.9</v>
      </c>
      <c r="FC7" s="144">
        <v>9.5</v>
      </c>
      <c r="FD7" s="144">
        <v>246</v>
      </c>
      <c r="FE7" s="144">
        <v>7691.4</v>
      </c>
      <c r="FF7" s="144">
        <v>12363</v>
      </c>
      <c r="FG7" s="144">
        <v>17545.1</v>
      </c>
      <c r="FH7" s="144">
        <v>57.5</v>
      </c>
      <c r="FI7" s="144">
        <v>945.4</v>
      </c>
      <c r="FJ7" s="144">
        <v>1366.2</v>
      </c>
      <c r="FK7" s="144">
        <v>1518.4</v>
      </c>
      <c r="FL7" s="144">
        <v>1072.4</v>
      </c>
      <c r="FM7" s="144">
        <v>1662.4</v>
      </c>
      <c r="FN7" s="144">
        <v>1145.4</v>
      </c>
      <c r="FO7" s="144">
        <v>3531</v>
      </c>
      <c r="FP7" s="144">
        <v>6246.4</v>
      </c>
      <c r="FQ7" s="144">
        <v>1651</v>
      </c>
    </row>
    <row r="8" s="1" customFormat="1" ht="28.2" customHeight="1" spans="1:173">
      <c r="A8" s="5"/>
      <c r="B8" s="9" t="s">
        <v>194</v>
      </c>
      <c r="C8" s="9"/>
      <c r="D8" s="9"/>
      <c r="E8" s="10" t="s">
        <v>193</v>
      </c>
      <c r="F8" s="11"/>
      <c r="G8" s="11"/>
      <c r="H8" s="11"/>
      <c r="I8" s="12"/>
      <c r="J8" s="143">
        <f>K8+AB8+AN8+AO8+AY8+AZ8+BL8+BW8+CL8+CV8+DH8+DM8+EA8+EG8+EH8+EO8+EV8+FB8+FG8+FQ8</f>
        <v>304860</v>
      </c>
      <c r="K8" s="107">
        <v>36092.5</v>
      </c>
      <c r="L8" s="108">
        <v>3609.5</v>
      </c>
      <c r="M8" s="1">
        <v>225.2</v>
      </c>
      <c r="N8" s="1">
        <v>935.6</v>
      </c>
      <c r="O8" s="1">
        <v>125.4</v>
      </c>
      <c r="P8" s="1">
        <v>292</v>
      </c>
      <c r="Q8" s="1">
        <v>2710</v>
      </c>
      <c r="R8" s="1">
        <v>1720</v>
      </c>
      <c r="S8" s="1">
        <v>164</v>
      </c>
      <c r="T8" s="1">
        <v>2544</v>
      </c>
      <c r="U8" s="1">
        <v>10685</v>
      </c>
      <c r="V8" s="1">
        <v>2422</v>
      </c>
      <c r="W8" s="1">
        <v>968</v>
      </c>
      <c r="X8" s="1">
        <v>4449.4</v>
      </c>
      <c r="Y8" s="1">
        <v>317.4</v>
      </c>
      <c r="Z8" s="1">
        <v>4362</v>
      </c>
      <c r="AA8" s="1">
        <v>563</v>
      </c>
      <c r="AB8" s="107">
        <v>27891.7</v>
      </c>
      <c r="AC8" s="108">
        <v>27.9</v>
      </c>
      <c r="AD8" s="1">
        <v>869</v>
      </c>
      <c r="AE8" s="1">
        <v>2290</v>
      </c>
      <c r="AF8" s="1">
        <v>590.4</v>
      </c>
      <c r="AG8" s="1">
        <v>680</v>
      </c>
      <c r="AH8" s="1">
        <v>10698.4</v>
      </c>
      <c r="AI8" s="1">
        <v>5919.4</v>
      </c>
      <c r="AJ8" s="1">
        <v>378.4</v>
      </c>
      <c r="AK8" s="1">
        <v>3328.4</v>
      </c>
      <c r="AL8" s="1">
        <v>737.4</v>
      </c>
      <c r="AM8" s="1">
        <v>2372.4</v>
      </c>
      <c r="AN8" s="107">
        <v>5552.4</v>
      </c>
      <c r="AO8" s="107">
        <v>27616.4</v>
      </c>
      <c r="AP8" s="108">
        <v>11</v>
      </c>
      <c r="AQ8" s="1">
        <v>2415.4</v>
      </c>
      <c r="AR8" s="1">
        <v>1323</v>
      </c>
      <c r="AS8" s="1">
        <v>1277.4</v>
      </c>
      <c r="AT8" s="1">
        <v>776.4</v>
      </c>
      <c r="AU8" s="1">
        <v>9202.4</v>
      </c>
      <c r="AV8" s="1">
        <v>1431</v>
      </c>
      <c r="AW8" s="1">
        <v>9745.4</v>
      </c>
      <c r="AX8" s="1">
        <v>1434.4</v>
      </c>
      <c r="AY8" s="109">
        <v>10468.4</v>
      </c>
      <c r="AZ8" s="109">
        <v>20596.8</v>
      </c>
      <c r="BA8" s="108">
        <v>10</v>
      </c>
      <c r="BB8" s="1">
        <v>5628.4</v>
      </c>
      <c r="BC8" s="1">
        <v>544.4</v>
      </c>
      <c r="BD8" s="1">
        <v>418.4</v>
      </c>
      <c r="BE8" s="1">
        <v>425.4</v>
      </c>
      <c r="BF8" s="1">
        <v>4848</v>
      </c>
      <c r="BG8" s="1">
        <v>4756.4</v>
      </c>
      <c r="BH8" s="1">
        <v>731.6</v>
      </c>
      <c r="BI8" s="1">
        <v>1528.4</v>
      </c>
      <c r="BJ8" s="1">
        <v>1283.4</v>
      </c>
      <c r="BK8" s="1">
        <v>422.4</v>
      </c>
      <c r="BL8" s="107">
        <v>8996</v>
      </c>
      <c r="BM8" s="108">
        <v>11</v>
      </c>
      <c r="BN8" s="1">
        <v>857</v>
      </c>
      <c r="BO8" s="1">
        <v>889</v>
      </c>
      <c r="BP8" s="1">
        <v>819.2</v>
      </c>
      <c r="BQ8" s="1">
        <v>712.6</v>
      </c>
      <c r="BR8" s="1">
        <v>941.2</v>
      </c>
      <c r="BS8" s="1">
        <v>516</v>
      </c>
      <c r="BT8" s="1">
        <v>503.4</v>
      </c>
      <c r="BU8" s="1">
        <v>3216</v>
      </c>
      <c r="BV8" s="1">
        <v>530.6</v>
      </c>
      <c r="BW8" s="107">
        <v>21950.9</v>
      </c>
      <c r="BX8" s="108">
        <v>57.5</v>
      </c>
      <c r="BY8" s="1">
        <v>1175.6</v>
      </c>
      <c r="BZ8" s="1">
        <v>358.4</v>
      </c>
      <c r="CA8" s="1">
        <v>7545.2</v>
      </c>
      <c r="CB8" s="1">
        <v>764</v>
      </c>
      <c r="CC8" s="1">
        <v>1818</v>
      </c>
      <c r="CD8" s="1">
        <v>1449.4</v>
      </c>
      <c r="CE8" s="1">
        <v>962</v>
      </c>
      <c r="CF8" s="1">
        <v>907.2</v>
      </c>
      <c r="CG8" s="1">
        <v>282.4</v>
      </c>
      <c r="CH8" s="1">
        <v>210</v>
      </c>
      <c r="CI8" s="1">
        <v>485.4</v>
      </c>
      <c r="CJ8" s="1">
        <v>895.4</v>
      </c>
      <c r="CK8" s="1">
        <v>5040.4</v>
      </c>
      <c r="CL8" s="107">
        <v>33789.2</v>
      </c>
      <c r="CM8" s="108">
        <v>20.4</v>
      </c>
      <c r="CN8" s="1">
        <v>528.2</v>
      </c>
      <c r="CO8" s="1">
        <v>1093.4</v>
      </c>
      <c r="CP8" s="1">
        <v>1630</v>
      </c>
      <c r="CQ8" s="1">
        <v>467.6</v>
      </c>
      <c r="CR8" s="1">
        <v>7231.4</v>
      </c>
      <c r="CS8" s="1">
        <v>21142.4</v>
      </c>
      <c r="CT8" s="1">
        <v>1022.8</v>
      </c>
      <c r="CU8" s="1">
        <v>653</v>
      </c>
      <c r="CV8" s="107">
        <v>10388.4</v>
      </c>
      <c r="CW8" s="108">
        <v>10</v>
      </c>
      <c r="CX8" s="1">
        <v>438.4</v>
      </c>
      <c r="CY8" s="1">
        <v>490.4</v>
      </c>
      <c r="CZ8" s="1">
        <v>1473.4</v>
      </c>
      <c r="DA8" s="1">
        <v>527.4</v>
      </c>
      <c r="DB8" s="1">
        <v>1123.2</v>
      </c>
      <c r="DC8" s="1">
        <v>1291.4</v>
      </c>
      <c r="DD8" s="1">
        <v>271.2</v>
      </c>
      <c r="DE8" s="1">
        <v>863.4</v>
      </c>
      <c r="DF8" s="1">
        <v>1749.4</v>
      </c>
      <c r="DG8" s="1">
        <v>2150.2</v>
      </c>
      <c r="DH8" s="107">
        <v>2476.8</v>
      </c>
      <c r="DI8" s="108">
        <v>10</v>
      </c>
      <c r="DJ8" s="1">
        <v>999.6</v>
      </c>
      <c r="DK8" s="1">
        <v>624.6</v>
      </c>
      <c r="DL8" s="1">
        <v>842.6</v>
      </c>
      <c r="DM8" s="107">
        <v>19381.7</v>
      </c>
      <c r="DN8" s="108">
        <v>9.5</v>
      </c>
      <c r="DO8" s="1">
        <v>413.4</v>
      </c>
      <c r="DP8" s="1">
        <v>1235.4</v>
      </c>
      <c r="DQ8" s="1">
        <v>882.4</v>
      </c>
      <c r="DR8" s="1">
        <v>3628.4</v>
      </c>
      <c r="DS8" s="1">
        <v>4481.2</v>
      </c>
      <c r="DT8" s="1">
        <v>3269.2</v>
      </c>
      <c r="DU8" s="1">
        <v>1068.4</v>
      </c>
      <c r="DV8" s="1">
        <v>1012.4</v>
      </c>
      <c r="DW8" s="1">
        <v>383.4</v>
      </c>
      <c r="DX8" s="1">
        <v>2098.4</v>
      </c>
      <c r="DY8" s="1">
        <v>360.4</v>
      </c>
      <c r="DZ8" s="1">
        <v>539.2</v>
      </c>
      <c r="EA8" s="107">
        <v>9969.8</v>
      </c>
      <c r="EB8" s="108">
        <v>11</v>
      </c>
      <c r="EC8" s="1">
        <v>2146.6</v>
      </c>
      <c r="ED8" s="1">
        <v>2238.4</v>
      </c>
      <c r="EE8" s="1">
        <v>3819.4</v>
      </c>
      <c r="EF8" s="1">
        <v>1754.4</v>
      </c>
      <c r="EG8" s="107">
        <v>1554.2</v>
      </c>
      <c r="EH8" s="107">
        <v>3501.1</v>
      </c>
      <c r="EI8" s="108">
        <v>9.5</v>
      </c>
      <c r="EJ8" s="1">
        <v>985</v>
      </c>
      <c r="EK8" s="1">
        <v>674</v>
      </c>
      <c r="EL8" s="1">
        <v>1083.8</v>
      </c>
      <c r="EM8" s="1">
        <v>359.4</v>
      </c>
      <c r="EN8" s="1">
        <v>389.4</v>
      </c>
      <c r="EO8" s="107">
        <v>11594.6</v>
      </c>
      <c r="EP8" s="108">
        <v>10</v>
      </c>
      <c r="EQ8" s="1">
        <v>846.4</v>
      </c>
      <c r="ER8" s="1">
        <v>3193.4</v>
      </c>
      <c r="ES8" s="1">
        <v>2766</v>
      </c>
      <c r="ET8" s="1">
        <v>808.4</v>
      </c>
      <c r="EU8" s="1">
        <v>3970.4</v>
      </c>
      <c r="EV8" s="107">
        <v>13533.1</v>
      </c>
      <c r="EW8" s="108">
        <v>10.5</v>
      </c>
      <c r="EX8" s="1">
        <v>158.6</v>
      </c>
      <c r="EY8" s="1">
        <v>3634.6</v>
      </c>
      <c r="EZ8" s="1">
        <v>8250.8</v>
      </c>
      <c r="FA8" s="1">
        <v>1478.6</v>
      </c>
      <c r="FB8" s="107">
        <v>20309.9</v>
      </c>
      <c r="FC8" s="108">
        <v>9.5</v>
      </c>
      <c r="FD8" s="1">
        <v>246</v>
      </c>
      <c r="FE8" s="1">
        <v>7691.4</v>
      </c>
      <c r="FF8" s="1">
        <v>12363</v>
      </c>
      <c r="FG8" s="107">
        <v>17545.1</v>
      </c>
      <c r="FH8" s="108">
        <v>57.5</v>
      </c>
      <c r="FI8" s="1">
        <v>945.4</v>
      </c>
      <c r="FJ8" s="1">
        <v>1366.2</v>
      </c>
      <c r="FK8" s="1">
        <v>1518.4</v>
      </c>
      <c r="FL8" s="1">
        <v>1072.4</v>
      </c>
      <c r="FM8" s="1">
        <v>1662.4</v>
      </c>
      <c r="FN8" s="1">
        <v>1145.4</v>
      </c>
      <c r="FO8" s="1">
        <v>3531</v>
      </c>
      <c r="FP8" s="1">
        <v>6246.4</v>
      </c>
      <c r="FQ8" s="1">
        <v>1651</v>
      </c>
    </row>
    <row r="9" s="1" customFormat="1" ht="28.2" hidden="1" customHeight="1" spans="1:164">
      <c r="A9" s="5"/>
      <c r="B9" s="9" t="s">
        <v>195</v>
      </c>
      <c r="C9" s="9"/>
      <c r="D9" s="9"/>
      <c r="E9" s="10" t="s">
        <v>193</v>
      </c>
      <c r="F9" s="11"/>
      <c r="G9" s="11"/>
      <c r="H9" s="11"/>
      <c r="I9" s="12"/>
      <c r="J9" s="142"/>
      <c r="K9" s="107"/>
      <c r="L9" s="108"/>
      <c r="AB9" s="107"/>
      <c r="AC9" s="108"/>
      <c r="AN9" s="107"/>
      <c r="AO9" s="107"/>
      <c r="AP9" s="108"/>
      <c r="AY9" s="109"/>
      <c r="AZ9" s="109"/>
      <c r="BA9" s="108"/>
      <c r="BL9" s="107"/>
      <c r="BM9" s="108"/>
      <c r="BW9" s="107"/>
      <c r="BX9" s="108"/>
      <c r="CL9" s="107"/>
      <c r="CM9" s="108"/>
      <c r="CV9" s="107"/>
      <c r="CW9" s="108"/>
      <c r="DH9" s="107"/>
      <c r="DI9" s="108"/>
      <c r="DM9" s="107"/>
      <c r="DN9" s="108"/>
      <c r="EA9" s="107"/>
      <c r="EB9" s="108"/>
      <c r="EG9" s="107"/>
      <c r="EH9" s="107"/>
      <c r="EI9" s="108"/>
      <c r="EO9" s="107"/>
      <c r="EP9" s="108"/>
      <c r="EV9" s="107"/>
      <c r="EW9" s="108"/>
      <c r="FB9" s="107"/>
      <c r="FC9" s="108"/>
      <c r="FG9" s="107"/>
      <c r="FH9" s="108"/>
    </row>
    <row r="10" s="1" customFormat="1" ht="81" customHeight="1" spans="1:172">
      <c r="A10" s="5" t="s">
        <v>196</v>
      </c>
      <c r="B10" s="13" t="s">
        <v>197</v>
      </c>
      <c r="C10" s="14"/>
      <c r="D10" s="14"/>
      <c r="E10" s="14"/>
      <c r="F10" s="14"/>
      <c r="G10" s="14"/>
      <c r="H10" s="14"/>
      <c r="I10" s="15"/>
      <c r="J10" s="145" t="s">
        <v>198</v>
      </c>
      <c r="K10" s="146" t="s">
        <v>199</v>
      </c>
      <c r="L10" s="147" t="s">
        <v>200</v>
      </c>
      <c r="M10" s="27" t="s">
        <v>32</v>
      </c>
      <c r="N10" s="27" t="s">
        <v>33</v>
      </c>
      <c r="O10" s="27" t="s">
        <v>34</v>
      </c>
      <c r="P10" s="27" t="s">
        <v>35</v>
      </c>
      <c r="Q10" s="27" t="s">
        <v>36</v>
      </c>
      <c r="R10" s="27" t="s">
        <v>38</v>
      </c>
      <c r="S10" s="27" t="s">
        <v>39</v>
      </c>
      <c r="T10" s="27" t="s">
        <v>40</v>
      </c>
      <c r="U10" s="27" t="s">
        <v>41</v>
      </c>
      <c r="V10" s="27" t="s">
        <v>42</v>
      </c>
      <c r="W10" s="27" t="s">
        <v>43</v>
      </c>
      <c r="X10" s="27" t="s">
        <v>44</v>
      </c>
      <c r="Y10" s="27" t="s">
        <v>45</v>
      </c>
      <c r="Z10" s="27" t="s">
        <v>46</v>
      </c>
      <c r="AA10" s="27" t="s">
        <v>47</v>
      </c>
      <c r="AB10" s="146" t="s">
        <v>201</v>
      </c>
      <c r="AC10" s="147" t="s">
        <v>202</v>
      </c>
      <c r="AD10" s="27" t="s">
        <v>49</v>
      </c>
      <c r="AE10" s="27" t="s">
        <v>50</v>
      </c>
      <c r="AF10" s="27" t="s">
        <v>51</v>
      </c>
      <c r="AG10" s="27" t="s">
        <v>52</v>
      </c>
      <c r="AH10" s="27" t="s">
        <v>53</v>
      </c>
      <c r="AI10" s="27" t="s">
        <v>54</v>
      </c>
      <c r="AJ10" s="27" t="s">
        <v>55</v>
      </c>
      <c r="AK10" s="27" t="s">
        <v>56</v>
      </c>
      <c r="AL10" s="27" t="s">
        <v>57</v>
      </c>
      <c r="AM10" s="27" t="s">
        <v>58</v>
      </c>
      <c r="AN10" s="146" t="s">
        <v>59</v>
      </c>
      <c r="AO10" s="146" t="s">
        <v>203</v>
      </c>
      <c r="AP10" s="147" t="s">
        <v>204</v>
      </c>
      <c r="AQ10" s="27" t="s">
        <v>61</v>
      </c>
      <c r="AR10" s="27" t="s">
        <v>62</v>
      </c>
      <c r="AS10" s="27" t="s">
        <v>63</v>
      </c>
      <c r="AT10" s="27" t="s">
        <v>64</v>
      </c>
      <c r="AU10" s="27" t="s">
        <v>65</v>
      </c>
      <c r="AV10" s="27" t="s">
        <v>66</v>
      </c>
      <c r="AW10" s="27" t="s">
        <v>67</v>
      </c>
      <c r="AX10" s="27" t="s">
        <v>68</v>
      </c>
      <c r="AY10" s="171" t="s">
        <v>69</v>
      </c>
      <c r="AZ10" s="171" t="s">
        <v>205</v>
      </c>
      <c r="BA10" s="147" t="s">
        <v>206</v>
      </c>
      <c r="BB10" s="27" t="s">
        <v>72</v>
      </c>
      <c r="BC10" s="27" t="s">
        <v>73</v>
      </c>
      <c r="BD10" s="27" t="s">
        <v>74</v>
      </c>
      <c r="BE10" s="27" t="s">
        <v>75</v>
      </c>
      <c r="BF10" s="27" t="s">
        <v>76</v>
      </c>
      <c r="BG10" s="27" t="s">
        <v>77</v>
      </c>
      <c r="BH10" s="27" t="s">
        <v>207</v>
      </c>
      <c r="BI10" s="27" t="s">
        <v>79</v>
      </c>
      <c r="BJ10" s="27" t="s">
        <v>80</v>
      </c>
      <c r="BK10" s="27" t="s">
        <v>81</v>
      </c>
      <c r="BL10" s="146" t="s">
        <v>208</v>
      </c>
      <c r="BM10" s="147" t="s">
        <v>209</v>
      </c>
      <c r="BN10" s="27" t="s">
        <v>83</v>
      </c>
      <c r="BO10" s="27" t="s">
        <v>84</v>
      </c>
      <c r="BP10" s="27" t="s">
        <v>85</v>
      </c>
      <c r="BQ10" s="27" t="s">
        <v>86</v>
      </c>
      <c r="BR10" s="27" t="s">
        <v>87</v>
      </c>
      <c r="BS10" s="27" t="s">
        <v>88</v>
      </c>
      <c r="BT10" s="27" t="s">
        <v>89</v>
      </c>
      <c r="BU10" s="27" t="s">
        <v>90</v>
      </c>
      <c r="BV10" s="27" t="s">
        <v>91</v>
      </c>
      <c r="BW10" s="146" t="s">
        <v>210</v>
      </c>
      <c r="BX10" s="147" t="s">
        <v>211</v>
      </c>
      <c r="BY10" s="27" t="s">
        <v>93</v>
      </c>
      <c r="BZ10" s="27" t="s">
        <v>94</v>
      </c>
      <c r="CA10" s="27" t="s">
        <v>95</v>
      </c>
      <c r="CB10" s="27" t="s">
        <v>96</v>
      </c>
      <c r="CC10" s="27" t="s">
        <v>97</v>
      </c>
      <c r="CD10" s="27" t="s">
        <v>98</v>
      </c>
      <c r="CE10" s="27" t="s">
        <v>99</v>
      </c>
      <c r="CF10" s="27" t="s">
        <v>100</v>
      </c>
      <c r="CG10" s="27" t="s">
        <v>101</v>
      </c>
      <c r="CH10" s="27" t="s">
        <v>102</v>
      </c>
      <c r="CI10" s="27" t="s">
        <v>103</v>
      </c>
      <c r="CJ10" s="27" t="s">
        <v>104</v>
      </c>
      <c r="CK10" s="27" t="s">
        <v>105</v>
      </c>
      <c r="CL10" s="146" t="s">
        <v>212</v>
      </c>
      <c r="CM10" s="147" t="s">
        <v>213</v>
      </c>
      <c r="CN10" s="27" t="s">
        <v>107</v>
      </c>
      <c r="CO10" s="27" t="s">
        <v>108</v>
      </c>
      <c r="CP10" s="27" t="s">
        <v>109</v>
      </c>
      <c r="CQ10" s="27" t="s">
        <v>110</v>
      </c>
      <c r="CR10" s="27" t="s">
        <v>111</v>
      </c>
      <c r="CS10" s="27" t="s">
        <v>112</v>
      </c>
      <c r="CT10" s="27" t="s">
        <v>113</v>
      </c>
      <c r="CU10" s="27" t="s">
        <v>114</v>
      </c>
      <c r="CV10" s="146" t="s">
        <v>214</v>
      </c>
      <c r="CW10" s="147" t="s">
        <v>215</v>
      </c>
      <c r="CX10" s="27" t="s">
        <v>116</v>
      </c>
      <c r="CY10" s="27" t="s">
        <v>117</v>
      </c>
      <c r="CZ10" s="27" t="s">
        <v>118</v>
      </c>
      <c r="DA10" s="27" t="s">
        <v>119</v>
      </c>
      <c r="DB10" s="27" t="s">
        <v>120</v>
      </c>
      <c r="DC10" s="27" t="s">
        <v>121</v>
      </c>
      <c r="DD10" s="27" t="s">
        <v>122</v>
      </c>
      <c r="DE10" s="27" t="s">
        <v>123</v>
      </c>
      <c r="DF10" s="27" t="s">
        <v>124</v>
      </c>
      <c r="DG10" s="27" t="s">
        <v>125</v>
      </c>
      <c r="DH10" s="146" t="s">
        <v>216</v>
      </c>
      <c r="DI10" s="147" t="s">
        <v>217</v>
      </c>
      <c r="DJ10" s="27" t="s">
        <v>127</v>
      </c>
      <c r="DK10" s="27" t="s">
        <v>128</v>
      </c>
      <c r="DL10" s="27" t="s">
        <v>129</v>
      </c>
      <c r="DM10" s="146" t="s">
        <v>218</v>
      </c>
      <c r="DN10" s="147" t="s">
        <v>219</v>
      </c>
      <c r="DO10" s="27" t="s">
        <v>131</v>
      </c>
      <c r="DP10" s="27" t="s">
        <v>132</v>
      </c>
      <c r="DQ10" s="27" t="s">
        <v>133</v>
      </c>
      <c r="DR10" s="27" t="s">
        <v>134</v>
      </c>
      <c r="DS10" s="27" t="s">
        <v>135</v>
      </c>
      <c r="DT10" s="27" t="s">
        <v>136</v>
      </c>
      <c r="DU10" s="27" t="s">
        <v>137</v>
      </c>
      <c r="DV10" s="27" t="s">
        <v>138</v>
      </c>
      <c r="DW10" s="27" t="s">
        <v>139</v>
      </c>
      <c r="DX10" s="27" t="s">
        <v>140</v>
      </c>
      <c r="DY10" s="27" t="s">
        <v>141</v>
      </c>
      <c r="DZ10" s="27" t="s">
        <v>142</v>
      </c>
      <c r="EA10" s="146" t="s">
        <v>220</v>
      </c>
      <c r="EB10" s="147" t="s">
        <v>221</v>
      </c>
      <c r="EC10" s="27" t="s">
        <v>144</v>
      </c>
      <c r="ED10" s="27" t="s">
        <v>145</v>
      </c>
      <c r="EE10" s="27" t="s">
        <v>146</v>
      </c>
      <c r="EF10" s="27" t="s">
        <v>147</v>
      </c>
      <c r="EG10" s="146" t="s">
        <v>148</v>
      </c>
      <c r="EH10" s="146" t="s">
        <v>222</v>
      </c>
      <c r="EI10" s="147" t="s">
        <v>223</v>
      </c>
      <c r="EJ10" s="27" t="s">
        <v>150</v>
      </c>
      <c r="EK10" s="27" t="s">
        <v>151</v>
      </c>
      <c r="EL10" s="27" t="s">
        <v>152</v>
      </c>
      <c r="EM10" s="27" t="s">
        <v>153</v>
      </c>
      <c r="EN10" s="27" t="s">
        <v>154</v>
      </c>
      <c r="EO10" s="146" t="s">
        <v>224</v>
      </c>
      <c r="EP10" s="147" t="s">
        <v>225</v>
      </c>
      <c r="EQ10" s="27" t="s">
        <v>156</v>
      </c>
      <c r="ER10" s="27" t="s">
        <v>157</v>
      </c>
      <c r="ES10" s="27" t="s">
        <v>158</v>
      </c>
      <c r="ET10" s="27" t="s">
        <v>159</v>
      </c>
      <c r="EU10" s="27" t="s">
        <v>160</v>
      </c>
      <c r="EV10" s="146" t="s">
        <v>226</v>
      </c>
      <c r="EW10" s="147" t="s">
        <v>227</v>
      </c>
      <c r="EX10" s="27" t="s">
        <v>162</v>
      </c>
      <c r="EY10" s="27" t="s">
        <v>163</v>
      </c>
      <c r="EZ10" s="27" t="s">
        <v>164</v>
      </c>
      <c r="FA10" s="27" t="s">
        <v>165</v>
      </c>
      <c r="FB10" s="146" t="s">
        <v>228</v>
      </c>
      <c r="FC10" s="147" t="s">
        <v>229</v>
      </c>
      <c r="FD10" s="27" t="s">
        <v>230</v>
      </c>
      <c r="FE10" s="27" t="s">
        <v>168</v>
      </c>
      <c r="FF10" s="27" t="s">
        <v>169</v>
      </c>
      <c r="FG10" s="146" t="s">
        <v>231</v>
      </c>
      <c r="FH10" s="147" t="s">
        <v>232</v>
      </c>
      <c r="FI10" s="27" t="s">
        <v>171</v>
      </c>
      <c r="FJ10" s="27" t="s">
        <v>172</v>
      </c>
      <c r="FK10" s="27" t="s">
        <v>233</v>
      </c>
      <c r="FL10" s="27" t="s">
        <v>174</v>
      </c>
      <c r="FM10" s="27" t="s">
        <v>175</v>
      </c>
      <c r="FN10" s="27" t="s">
        <v>176</v>
      </c>
      <c r="FO10" s="27" t="s">
        <v>177</v>
      </c>
      <c r="FP10" s="27" t="s">
        <v>178</v>
      </c>
    </row>
    <row r="11" s="1" customFormat="1" ht="40" customHeight="1" spans="1:172">
      <c r="A11" s="9" t="s">
        <v>234</v>
      </c>
      <c r="B11" s="9" t="s">
        <v>235</v>
      </c>
      <c r="C11" s="9" t="s">
        <v>236</v>
      </c>
      <c r="D11" s="9" t="s">
        <v>237</v>
      </c>
      <c r="E11" s="9"/>
      <c r="F11" s="9" t="s">
        <v>238</v>
      </c>
      <c r="G11" s="9" t="s">
        <v>239</v>
      </c>
      <c r="H11" s="9" t="s">
        <v>240</v>
      </c>
      <c r="I11" s="5" t="s">
        <v>241</v>
      </c>
      <c r="J11" s="148"/>
      <c r="K11" s="146"/>
      <c r="L11" s="14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146"/>
      <c r="AC11" s="14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146"/>
      <c r="AO11" s="146"/>
      <c r="AP11" s="147"/>
      <c r="AQ11" s="27"/>
      <c r="AR11" s="27"/>
      <c r="AS11" s="27"/>
      <c r="AT11" s="27"/>
      <c r="AU11" s="27"/>
      <c r="AV11" s="27"/>
      <c r="AW11" s="27"/>
      <c r="AX11" s="27"/>
      <c r="AY11" s="171"/>
      <c r="AZ11" s="171"/>
      <c r="BA11" s="14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146"/>
      <c r="BM11" s="147"/>
      <c r="BN11" s="27"/>
      <c r="BO11" s="27"/>
      <c r="BP11" s="27"/>
      <c r="BQ11" s="27"/>
      <c r="BR11" s="27"/>
      <c r="BS11" s="27"/>
      <c r="BT11" s="27"/>
      <c r="BU11" s="27"/>
      <c r="BV11" s="27"/>
      <c r="BW11" s="146"/>
      <c r="BX11" s="14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146"/>
      <c r="CM11" s="147"/>
      <c r="CN11" s="27"/>
      <c r="CO11" s="27"/>
      <c r="CP11" s="27"/>
      <c r="CQ11" s="27"/>
      <c r="CR11" s="27"/>
      <c r="CS11" s="27"/>
      <c r="CT11" s="27"/>
      <c r="CU11" s="27"/>
      <c r="CV11" s="146"/>
      <c r="CW11" s="14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146"/>
      <c r="DI11" s="147"/>
      <c r="DJ11" s="27"/>
      <c r="DK11" s="27"/>
      <c r="DL11" s="27"/>
      <c r="DM11" s="146"/>
      <c r="DN11" s="14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146"/>
      <c r="EB11" s="147"/>
      <c r="EC11" s="27"/>
      <c r="ED11" s="27"/>
      <c r="EE11" s="27"/>
      <c r="EF11" s="27"/>
      <c r="EG11" s="146"/>
      <c r="EH11" s="146"/>
      <c r="EI11" s="147"/>
      <c r="EJ11" s="27"/>
      <c r="EK11" s="27"/>
      <c r="EL11" s="27"/>
      <c r="EM11" s="27"/>
      <c r="EN11" s="27"/>
      <c r="EO11" s="146"/>
      <c r="EP11" s="147"/>
      <c r="EQ11" s="27"/>
      <c r="ER11" s="27"/>
      <c r="ES11" s="27"/>
      <c r="ET11" s="27"/>
      <c r="EU11" s="27"/>
      <c r="EV11" s="146"/>
      <c r="EW11" s="147"/>
      <c r="EX11" s="27"/>
      <c r="EY11" s="27"/>
      <c r="EZ11" s="27"/>
      <c r="FA11" s="27"/>
      <c r="FB11" s="146"/>
      <c r="FC11" s="147"/>
      <c r="FD11" s="27"/>
      <c r="FE11" s="27"/>
      <c r="FF11" s="27"/>
      <c r="FG11" s="146"/>
      <c r="FH11" s="147"/>
      <c r="FI11" s="27"/>
      <c r="FJ11" s="27"/>
      <c r="FK11" s="27"/>
      <c r="FL11" s="27"/>
      <c r="FM11" s="27"/>
      <c r="FN11" s="27"/>
      <c r="FO11" s="27"/>
      <c r="FP11" s="27"/>
    </row>
    <row r="12" s="1" customFormat="1" ht="40" customHeight="1" spans="1:172">
      <c r="A12" s="9"/>
      <c r="B12" s="16" t="s">
        <v>242</v>
      </c>
      <c r="C12" s="16" t="s">
        <v>243</v>
      </c>
      <c r="D12" s="111" t="s">
        <v>244</v>
      </c>
      <c r="E12" s="112"/>
      <c r="F12" s="113" t="s">
        <v>245</v>
      </c>
      <c r="G12" s="19" t="s">
        <v>246</v>
      </c>
      <c r="H12" s="19">
        <v>520.6</v>
      </c>
      <c r="I12" s="20">
        <v>520.6</v>
      </c>
      <c r="J12" s="143">
        <f t="shared" ref="J12:J30" si="0">K12+AB12+AN12+AO12+AY12+AZ12+BL12+BW12+CL12+CV12+DH12+DM12+EA12+EG12+EH12+EO12+EV12+FB12+FG12</f>
        <v>520.6</v>
      </c>
      <c r="K12" s="56">
        <f t="shared" ref="K12:K17" si="1">SUM(L12:AA12)</f>
        <v>51.85</v>
      </c>
      <c r="L12" s="60"/>
      <c r="M12" s="57"/>
      <c r="N12" s="57"/>
      <c r="O12" s="57"/>
      <c r="P12" s="57"/>
      <c r="Q12" s="60">
        <v>7.24</v>
      </c>
      <c r="R12" s="60">
        <v>4.83</v>
      </c>
      <c r="S12" s="60"/>
      <c r="T12" s="60">
        <v>10.68</v>
      </c>
      <c r="U12" s="60">
        <v>29.1</v>
      </c>
      <c r="V12" s="57"/>
      <c r="W12" s="57"/>
      <c r="X12" s="57"/>
      <c r="Y12" s="57"/>
      <c r="Z12" s="57"/>
      <c r="AA12" s="57"/>
      <c r="AB12" s="56">
        <f t="shared" ref="AB12:AB14" si="2">SUM(AC12:AM12)</f>
        <v>34.32</v>
      </c>
      <c r="AC12" s="60"/>
      <c r="AD12" s="57"/>
      <c r="AE12" s="57"/>
      <c r="AF12" s="57"/>
      <c r="AG12" s="57"/>
      <c r="AH12" s="60">
        <v>5.14</v>
      </c>
      <c r="AI12" s="60">
        <v>24.28</v>
      </c>
      <c r="AJ12" s="60"/>
      <c r="AK12" s="60"/>
      <c r="AL12" s="60"/>
      <c r="AM12" s="60">
        <v>4.9</v>
      </c>
      <c r="AN12" s="57">
        <v>28.14</v>
      </c>
      <c r="AO12" s="56">
        <f t="shared" ref="AO12:AO14" si="3">SUM(AP12:AX12)</f>
        <v>57.94</v>
      </c>
      <c r="AP12" s="60"/>
      <c r="AQ12" s="60">
        <v>7.6</v>
      </c>
      <c r="AR12" s="60"/>
      <c r="AS12" s="60"/>
      <c r="AT12" s="60"/>
      <c r="AU12" s="60">
        <v>6.5</v>
      </c>
      <c r="AV12" s="60">
        <v>4.5</v>
      </c>
      <c r="AW12" s="60">
        <v>39.34</v>
      </c>
      <c r="AX12" s="60"/>
      <c r="AY12" s="57">
        <v>16.37</v>
      </c>
      <c r="AZ12" s="56">
        <f t="shared" ref="AZ12:AZ14" si="4">SUM(BA12:BK12)</f>
        <v>38.41</v>
      </c>
      <c r="BA12" s="60"/>
      <c r="BB12" s="60">
        <v>26.06</v>
      </c>
      <c r="BC12" s="60"/>
      <c r="BD12" s="60"/>
      <c r="BE12" s="60"/>
      <c r="BF12" s="60"/>
      <c r="BG12" s="60">
        <v>12.35</v>
      </c>
      <c r="BH12" s="60"/>
      <c r="BI12" s="60"/>
      <c r="BJ12" s="60"/>
      <c r="BK12" s="60"/>
      <c r="BL12" s="56">
        <f t="shared" ref="BL12:BL14" si="5">SUM(BM12:BV12)</f>
        <v>1</v>
      </c>
      <c r="BM12" s="60"/>
      <c r="BN12" s="57"/>
      <c r="BO12" s="57"/>
      <c r="BP12" s="57"/>
      <c r="BQ12" s="57"/>
      <c r="BR12" s="57"/>
      <c r="BS12" s="57"/>
      <c r="BT12" s="57"/>
      <c r="BU12" s="60">
        <v>1</v>
      </c>
      <c r="BV12" s="57"/>
      <c r="BW12" s="56">
        <f t="shared" ref="BW12:BW14" si="6">SUM(BX12:CK12)</f>
        <v>38.15</v>
      </c>
      <c r="BX12" s="60"/>
      <c r="BY12" s="57"/>
      <c r="BZ12" s="57"/>
      <c r="CA12" s="60">
        <v>14.7</v>
      </c>
      <c r="CB12" s="60"/>
      <c r="CC12" s="57"/>
      <c r="CD12" s="57"/>
      <c r="CE12" s="57"/>
      <c r="CF12" s="57"/>
      <c r="CG12" s="57"/>
      <c r="CH12" s="57"/>
      <c r="CI12" s="57"/>
      <c r="CJ12" s="60">
        <v>1.4</v>
      </c>
      <c r="CK12" s="60">
        <v>22.05</v>
      </c>
      <c r="CL12" s="56">
        <f t="shared" ref="CL12:CL14" si="7">SUM(CM12:CU12)</f>
        <v>100.38</v>
      </c>
      <c r="CM12" s="60"/>
      <c r="CN12" s="57"/>
      <c r="CO12" s="57"/>
      <c r="CP12" s="57"/>
      <c r="CQ12" s="57"/>
      <c r="CR12" s="60">
        <v>38.19</v>
      </c>
      <c r="CS12" s="60">
        <v>62.19</v>
      </c>
      <c r="CT12" s="57"/>
      <c r="CU12" s="57"/>
      <c r="CV12" s="56">
        <f t="shared" ref="CV12:CV14" si="8">SUM(CW12:DG12)</f>
        <v>8.9</v>
      </c>
      <c r="CW12" s="60"/>
      <c r="CX12" s="57"/>
      <c r="CY12" s="57"/>
      <c r="CZ12" s="57"/>
      <c r="DA12" s="57"/>
      <c r="DB12" s="57"/>
      <c r="DC12" s="60">
        <v>1.5</v>
      </c>
      <c r="DD12" s="57"/>
      <c r="DE12" s="57"/>
      <c r="DF12" s="57"/>
      <c r="DG12" s="60">
        <v>7.4</v>
      </c>
      <c r="DH12" s="56">
        <f t="shared" ref="DH12:DH14" si="9">SUM(DI12:DL12)</f>
        <v>0</v>
      </c>
      <c r="DI12" s="60"/>
      <c r="DJ12" s="57"/>
      <c r="DK12" s="57"/>
      <c r="DL12" s="57"/>
      <c r="DM12" s="56">
        <f t="shared" ref="DM12:DM14" si="10">SUM(DN12:DZ12)</f>
        <v>17.43</v>
      </c>
      <c r="DN12" s="60"/>
      <c r="DO12" s="57"/>
      <c r="DP12" s="57"/>
      <c r="DQ12" s="57"/>
      <c r="DR12" s="57"/>
      <c r="DS12" s="60"/>
      <c r="DT12" s="60">
        <v>7.67</v>
      </c>
      <c r="DU12" s="60"/>
      <c r="DV12" s="60"/>
      <c r="DW12" s="60"/>
      <c r="DX12" s="60">
        <v>9.76</v>
      </c>
      <c r="DY12" s="57"/>
      <c r="DZ12" s="57"/>
      <c r="EA12" s="56">
        <f t="shared" ref="EA12:EA14" si="11">SUM(EB12:EF12)</f>
        <v>9.16</v>
      </c>
      <c r="EB12" s="60"/>
      <c r="EC12" s="57"/>
      <c r="ED12" s="57"/>
      <c r="EE12" s="60">
        <v>9.16</v>
      </c>
      <c r="EF12" s="57"/>
      <c r="EG12" s="57"/>
      <c r="EH12" s="56">
        <f t="shared" ref="EH12:EH14" si="12">SUM(EI12:EN12)</f>
        <v>0</v>
      </c>
      <c r="EI12" s="60"/>
      <c r="EJ12" s="57"/>
      <c r="EK12" s="57"/>
      <c r="EL12" s="57"/>
      <c r="EM12" s="57"/>
      <c r="EN12" s="57"/>
      <c r="EO12" s="56">
        <f t="shared" ref="EO12:EO14" si="13">SUM(EP12:EU12)</f>
        <v>9.6</v>
      </c>
      <c r="EP12" s="60"/>
      <c r="EQ12" s="57"/>
      <c r="ER12" s="57"/>
      <c r="ES12" s="60">
        <v>9.6</v>
      </c>
      <c r="ET12" s="57"/>
      <c r="EU12" s="57"/>
      <c r="EV12" s="56">
        <f t="shared" ref="EV12:EV14" si="14">SUM(EW12:FA12)</f>
        <v>23.96</v>
      </c>
      <c r="EW12" s="60"/>
      <c r="EX12" s="57"/>
      <c r="EY12" s="60">
        <v>9.52</v>
      </c>
      <c r="EZ12" s="60">
        <v>11.53</v>
      </c>
      <c r="FA12" s="60">
        <v>2.91</v>
      </c>
      <c r="FB12" s="56">
        <f t="shared" ref="FB12:FB14" si="15">SUM(FC12:FF12)</f>
        <v>56.79</v>
      </c>
      <c r="FC12" s="60"/>
      <c r="FD12" s="57"/>
      <c r="FE12" s="60">
        <v>19.9</v>
      </c>
      <c r="FF12" s="60">
        <v>36.89</v>
      </c>
      <c r="FG12" s="56">
        <f t="shared" ref="FG12:FG14" si="16">SUM(FH12:FP12)</f>
        <v>28.2</v>
      </c>
      <c r="FH12" s="60"/>
      <c r="FI12" s="57"/>
      <c r="FJ12" s="57"/>
      <c r="FK12" s="57"/>
      <c r="FL12" s="57"/>
      <c r="FM12" s="57"/>
      <c r="FN12" s="57"/>
      <c r="FO12" s="60">
        <v>15.2</v>
      </c>
      <c r="FP12" s="60">
        <v>13</v>
      </c>
    </row>
    <row r="13" s="1" customFormat="1" ht="40" customHeight="1" spans="1:172">
      <c r="A13" s="9"/>
      <c r="B13" s="21"/>
      <c r="C13" s="21"/>
      <c r="D13" s="114" t="s">
        <v>247</v>
      </c>
      <c r="E13" s="115"/>
      <c r="F13" s="116" t="s">
        <v>248</v>
      </c>
      <c r="G13" s="19" t="s">
        <v>249</v>
      </c>
      <c r="H13" s="19">
        <v>4</v>
      </c>
      <c r="I13" s="20">
        <v>10</v>
      </c>
      <c r="J13" s="143">
        <f t="shared" si="0"/>
        <v>10</v>
      </c>
      <c r="K13" s="149">
        <f t="shared" si="1"/>
        <v>2</v>
      </c>
      <c r="L13" s="150">
        <v>1</v>
      </c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>
        <v>1</v>
      </c>
      <c r="Y13" s="150"/>
      <c r="Z13" s="150"/>
      <c r="AA13" s="150"/>
      <c r="AB13" s="149">
        <f t="shared" si="2"/>
        <v>2</v>
      </c>
      <c r="AC13" s="150"/>
      <c r="AD13" s="150"/>
      <c r="AE13" s="150"/>
      <c r="AF13" s="150"/>
      <c r="AG13" s="150"/>
      <c r="AH13" s="150">
        <v>1</v>
      </c>
      <c r="AI13" s="150">
        <v>1</v>
      </c>
      <c r="AJ13" s="150"/>
      <c r="AK13" s="150"/>
      <c r="AL13" s="150"/>
      <c r="AM13" s="150"/>
      <c r="AN13" s="149"/>
      <c r="AO13" s="149">
        <f t="shared" si="3"/>
        <v>0</v>
      </c>
      <c r="AP13" s="150"/>
      <c r="AQ13" s="150"/>
      <c r="AR13" s="150"/>
      <c r="AS13" s="150"/>
      <c r="AT13" s="150"/>
      <c r="AU13" s="150"/>
      <c r="AV13" s="150"/>
      <c r="AW13" s="150"/>
      <c r="AX13" s="150"/>
      <c r="AY13" s="149">
        <v>1</v>
      </c>
      <c r="AZ13" s="149">
        <f t="shared" si="4"/>
        <v>0</v>
      </c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49">
        <f t="shared" si="5"/>
        <v>0</v>
      </c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49">
        <f t="shared" si="6"/>
        <v>1</v>
      </c>
      <c r="BX13" s="150"/>
      <c r="BY13" s="150"/>
      <c r="BZ13" s="150"/>
      <c r="CA13" s="150">
        <v>1</v>
      </c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49">
        <f t="shared" si="7"/>
        <v>1</v>
      </c>
      <c r="CM13" s="150"/>
      <c r="CN13" s="150"/>
      <c r="CO13" s="150"/>
      <c r="CP13" s="150"/>
      <c r="CQ13" s="150"/>
      <c r="CR13" s="150"/>
      <c r="CS13" s="150">
        <v>1</v>
      </c>
      <c r="CT13" s="150"/>
      <c r="CU13" s="150"/>
      <c r="CV13" s="149">
        <f t="shared" si="8"/>
        <v>0</v>
      </c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49">
        <f t="shared" si="9"/>
        <v>0</v>
      </c>
      <c r="DI13" s="150"/>
      <c r="DJ13" s="150"/>
      <c r="DK13" s="150"/>
      <c r="DL13" s="150"/>
      <c r="DM13" s="149">
        <f t="shared" si="10"/>
        <v>1</v>
      </c>
      <c r="DN13" s="150"/>
      <c r="DO13" s="150"/>
      <c r="DP13" s="150"/>
      <c r="DQ13" s="150"/>
      <c r="DR13" s="150">
        <v>1</v>
      </c>
      <c r="DS13" s="150"/>
      <c r="DT13" s="150"/>
      <c r="DU13" s="150"/>
      <c r="DV13" s="150"/>
      <c r="DW13" s="150"/>
      <c r="DX13" s="150"/>
      <c r="DY13" s="150"/>
      <c r="DZ13" s="150"/>
      <c r="EA13" s="149">
        <f t="shared" si="11"/>
        <v>0</v>
      </c>
      <c r="EB13" s="150"/>
      <c r="EC13" s="150"/>
      <c r="ED13" s="150"/>
      <c r="EE13" s="150"/>
      <c r="EF13" s="150"/>
      <c r="EG13" s="149"/>
      <c r="EH13" s="149">
        <f t="shared" si="12"/>
        <v>0</v>
      </c>
      <c r="EI13" s="150"/>
      <c r="EJ13" s="150"/>
      <c r="EK13" s="150"/>
      <c r="EL13" s="150"/>
      <c r="EM13" s="150"/>
      <c r="EN13" s="150"/>
      <c r="EO13" s="149">
        <f t="shared" si="13"/>
        <v>0</v>
      </c>
      <c r="EP13" s="150"/>
      <c r="EQ13" s="150"/>
      <c r="ER13" s="150"/>
      <c r="ES13" s="150"/>
      <c r="ET13" s="150"/>
      <c r="EU13" s="150"/>
      <c r="EV13" s="149">
        <f t="shared" si="14"/>
        <v>1</v>
      </c>
      <c r="EW13" s="150"/>
      <c r="EX13" s="150"/>
      <c r="EY13" s="150"/>
      <c r="EZ13" s="150">
        <v>1</v>
      </c>
      <c r="FA13" s="150"/>
      <c r="FB13" s="149">
        <f t="shared" si="15"/>
        <v>0</v>
      </c>
      <c r="FC13" s="150"/>
      <c r="FD13" s="150"/>
      <c r="FE13" s="150"/>
      <c r="FF13" s="150"/>
      <c r="FG13" s="149">
        <f t="shared" si="16"/>
        <v>1</v>
      </c>
      <c r="FH13" s="150"/>
      <c r="FI13" s="150"/>
      <c r="FJ13" s="150"/>
      <c r="FK13" s="150"/>
      <c r="FL13" s="150"/>
      <c r="FM13" s="150"/>
      <c r="FN13" s="150"/>
      <c r="FO13" s="150"/>
      <c r="FP13" s="150">
        <v>1</v>
      </c>
    </row>
    <row r="14" s="1" customFormat="1" ht="40" customHeight="1" spans="1:172">
      <c r="A14" s="9"/>
      <c r="B14" s="21"/>
      <c r="C14" s="21"/>
      <c r="D14" s="114" t="s">
        <v>250</v>
      </c>
      <c r="E14" s="115"/>
      <c r="F14" s="116" t="s">
        <v>251</v>
      </c>
      <c r="G14" s="19" t="s">
        <v>249</v>
      </c>
      <c r="H14" s="19">
        <v>112</v>
      </c>
      <c r="I14" s="20">
        <v>112</v>
      </c>
      <c r="J14" s="143">
        <f t="shared" si="0"/>
        <v>112</v>
      </c>
      <c r="K14" s="56">
        <f t="shared" si="1"/>
        <v>34</v>
      </c>
      <c r="L14" s="61"/>
      <c r="M14" s="60"/>
      <c r="N14" s="60">
        <v>3</v>
      </c>
      <c r="O14" s="60"/>
      <c r="P14" s="60"/>
      <c r="Q14" s="60"/>
      <c r="R14" s="60"/>
      <c r="S14" s="60"/>
      <c r="T14" s="60"/>
      <c r="U14" s="60">
        <v>25</v>
      </c>
      <c r="V14" s="60"/>
      <c r="W14" s="60"/>
      <c r="X14" s="60"/>
      <c r="Y14" s="60"/>
      <c r="Z14" s="60">
        <v>5</v>
      </c>
      <c r="AA14" s="60">
        <v>1</v>
      </c>
      <c r="AB14" s="56">
        <f t="shared" si="2"/>
        <v>5</v>
      </c>
      <c r="AC14" s="61"/>
      <c r="AD14" s="60">
        <v>1</v>
      </c>
      <c r="AE14" s="60">
        <v>3</v>
      </c>
      <c r="AF14" s="60"/>
      <c r="AG14" s="60"/>
      <c r="AH14" s="60"/>
      <c r="AI14" s="60"/>
      <c r="AJ14" s="60"/>
      <c r="AK14" s="60"/>
      <c r="AL14" s="60"/>
      <c r="AM14" s="60">
        <v>1</v>
      </c>
      <c r="AN14" s="57"/>
      <c r="AO14" s="56">
        <f t="shared" si="3"/>
        <v>11</v>
      </c>
      <c r="AP14" s="61"/>
      <c r="AQ14" s="60">
        <v>1</v>
      </c>
      <c r="AR14" s="60">
        <v>2</v>
      </c>
      <c r="AS14" s="60"/>
      <c r="AT14" s="60"/>
      <c r="AU14" s="60">
        <v>8</v>
      </c>
      <c r="AV14" s="60"/>
      <c r="AW14" s="60"/>
      <c r="AX14" s="60"/>
      <c r="AY14" s="57"/>
      <c r="AZ14" s="56">
        <f t="shared" si="4"/>
        <v>15</v>
      </c>
      <c r="BA14" s="61"/>
      <c r="BB14" s="60"/>
      <c r="BC14" s="60"/>
      <c r="BD14" s="60"/>
      <c r="BE14" s="60"/>
      <c r="BF14" s="60"/>
      <c r="BG14" s="60">
        <v>11</v>
      </c>
      <c r="BH14" s="60"/>
      <c r="BI14" s="60">
        <v>4</v>
      </c>
      <c r="BJ14" s="60"/>
      <c r="BK14" s="60"/>
      <c r="BL14" s="56">
        <f t="shared" si="5"/>
        <v>2</v>
      </c>
      <c r="BM14" s="61"/>
      <c r="BN14" s="60">
        <v>1</v>
      </c>
      <c r="BO14" s="60"/>
      <c r="BP14" s="60">
        <v>1</v>
      </c>
      <c r="BQ14" s="60"/>
      <c r="BR14" s="60"/>
      <c r="BS14" s="60"/>
      <c r="BT14" s="60"/>
      <c r="BU14" s="60"/>
      <c r="BV14" s="60"/>
      <c r="BW14" s="56">
        <f t="shared" si="6"/>
        <v>3</v>
      </c>
      <c r="BX14" s="61"/>
      <c r="BY14" s="60"/>
      <c r="BZ14" s="60"/>
      <c r="CA14" s="60">
        <v>1</v>
      </c>
      <c r="CB14" s="60"/>
      <c r="CC14" s="60"/>
      <c r="CD14" s="60">
        <v>2</v>
      </c>
      <c r="CE14" s="60"/>
      <c r="CF14" s="60"/>
      <c r="CG14" s="60"/>
      <c r="CH14" s="60"/>
      <c r="CI14" s="60"/>
      <c r="CJ14" s="60"/>
      <c r="CK14" s="60"/>
      <c r="CL14" s="56">
        <f t="shared" si="7"/>
        <v>3</v>
      </c>
      <c r="CM14" s="61"/>
      <c r="CN14" s="60"/>
      <c r="CO14" s="60">
        <v>3</v>
      </c>
      <c r="CP14" s="60"/>
      <c r="CQ14" s="60"/>
      <c r="CR14" s="60"/>
      <c r="CS14" s="60"/>
      <c r="CT14" s="60"/>
      <c r="CU14" s="60"/>
      <c r="CV14" s="56">
        <f t="shared" si="8"/>
        <v>6</v>
      </c>
      <c r="CW14" s="61"/>
      <c r="CX14" s="60"/>
      <c r="CY14" s="60"/>
      <c r="CZ14" s="60">
        <v>2</v>
      </c>
      <c r="DA14" s="60"/>
      <c r="DB14" s="60"/>
      <c r="DC14" s="60">
        <v>1</v>
      </c>
      <c r="DD14" s="60"/>
      <c r="DE14" s="60"/>
      <c r="DF14" s="60">
        <v>2</v>
      </c>
      <c r="DG14" s="60">
        <v>1</v>
      </c>
      <c r="DH14" s="56">
        <f t="shared" si="9"/>
        <v>1</v>
      </c>
      <c r="DI14" s="61"/>
      <c r="DJ14" s="60">
        <v>1</v>
      </c>
      <c r="DK14" s="60"/>
      <c r="DL14" s="60"/>
      <c r="DM14" s="56">
        <f t="shared" si="10"/>
        <v>1</v>
      </c>
      <c r="DN14" s="61"/>
      <c r="DO14" s="60"/>
      <c r="DP14" s="60"/>
      <c r="DQ14" s="60"/>
      <c r="DR14" s="60"/>
      <c r="DS14" s="60"/>
      <c r="DT14" s="60">
        <v>1</v>
      </c>
      <c r="DU14" s="60"/>
      <c r="DV14" s="60"/>
      <c r="DW14" s="60"/>
      <c r="DX14" s="60"/>
      <c r="DY14" s="60"/>
      <c r="DZ14" s="60"/>
      <c r="EA14" s="56">
        <f t="shared" si="11"/>
        <v>19</v>
      </c>
      <c r="EB14" s="61"/>
      <c r="EC14" s="60">
        <v>8</v>
      </c>
      <c r="ED14" s="60">
        <v>4</v>
      </c>
      <c r="EE14" s="60">
        <v>4</v>
      </c>
      <c r="EF14" s="60">
        <v>3</v>
      </c>
      <c r="EG14" s="57">
        <v>2</v>
      </c>
      <c r="EH14" s="56">
        <f t="shared" si="12"/>
        <v>1</v>
      </c>
      <c r="EI14" s="61"/>
      <c r="EJ14" s="60"/>
      <c r="EK14" s="60">
        <v>1</v>
      </c>
      <c r="EL14" s="60"/>
      <c r="EM14" s="60"/>
      <c r="EN14" s="60"/>
      <c r="EO14" s="56">
        <f t="shared" si="13"/>
        <v>3</v>
      </c>
      <c r="EP14" s="61"/>
      <c r="EQ14" s="60"/>
      <c r="ER14" s="60"/>
      <c r="ES14" s="60">
        <v>1</v>
      </c>
      <c r="ET14" s="60"/>
      <c r="EU14" s="60">
        <v>2</v>
      </c>
      <c r="EV14" s="56">
        <f t="shared" si="14"/>
        <v>0</v>
      </c>
      <c r="EW14" s="61"/>
      <c r="EX14" s="60"/>
      <c r="EY14" s="60"/>
      <c r="EZ14" s="60"/>
      <c r="FA14" s="60"/>
      <c r="FB14" s="56">
        <f t="shared" si="15"/>
        <v>0</v>
      </c>
      <c r="FC14" s="61"/>
      <c r="FD14" s="60"/>
      <c r="FE14" s="60"/>
      <c r="FF14" s="60"/>
      <c r="FG14" s="56">
        <f t="shared" si="16"/>
        <v>6</v>
      </c>
      <c r="FH14" s="61"/>
      <c r="FI14" s="60"/>
      <c r="FJ14" s="60">
        <v>1</v>
      </c>
      <c r="FK14" s="60">
        <v>2</v>
      </c>
      <c r="FL14" s="60">
        <v>1</v>
      </c>
      <c r="FM14" s="60">
        <v>1</v>
      </c>
      <c r="FN14" s="60">
        <v>1</v>
      </c>
      <c r="FO14" s="60"/>
      <c r="FP14" s="60"/>
    </row>
    <row r="15" s="1" customFormat="1" ht="40" customHeight="1" spans="1:172">
      <c r="A15" s="9"/>
      <c r="B15" s="21"/>
      <c r="C15" s="21"/>
      <c r="D15" s="24" t="s">
        <v>252</v>
      </c>
      <c r="E15" s="25"/>
      <c r="F15" s="117"/>
      <c r="G15" s="26" t="s">
        <v>253</v>
      </c>
      <c r="H15" s="26"/>
      <c r="I15" s="27"/>
      <c r="J15" s="143"/>
      <c r="K15" s="146"/>
      <c r="L15" s="14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146">
        <f t="shared" ref="AB12:AB29" si="17">SUM(AC15:AM15)</f>
        <v>0</v>
      </c>
      <c r="AC15" s="14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146"/>
      <c r="AO15" s="146">
        <f t="shared" ref="AO12:AO29" si="18">SUM(AP15:AX15)</f>
        <v>0</v>
      </c>
      <c r="AP15" s="147"/>
      <c r="AQ15" s="27"/>
      <c r="AR15" s="27"/>
      <c r="AS15" s="27"/>
      <c r="AT15" s="27"/>
      <c r="AU15" s="27"/>
      <c r="AV15" s="27"/>
      <c r="AW15" s="27"/>
      <c r="AX15" s="27"/>
      <c r="AY15" s="171"/>
      <c r="AZ15" s="171">
        <f t="shared" ref="AZ12:AZ29" si="19">SUM(BA15:BK15)</f>
        <v>0</v>
      </c>
      <c r="BA15" s="14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146">
        <f t="shared" ref="BL12:BL29" si="20">SUM(BM15:BV15)</f>
        <v>0</v>
      </c>
      <c r="BM15" s="147"/>
      <c r="BN15" s="27"/>
      <c r="BO15" s="27"/>
      <c r="BP15" s="27"/>
      <c r="BQ15" s="27"/>
      <c r="BR15" s="27"/>
      <c r="BS15" s="27"/>
      <c r="BT15" s="27"/>
      <c r="BU15" s="27"/>
      <c r="BV15" s="27"/>
      <c r="BW15" s="146">
        <f t="shared" ref="BW12:BW21" si="21">SUM(BX15:CK15)</f>
        <v>0</v>
      </c>
      <c r="BX15" s="14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146">
        <f t="shared" ref="CL12:CL21" si="22">SUM(CM15:CU15)</f>
        <v>0</v>
      </c>
      <c r="CM15" s="147"/>
      <c r="CN15" s="27"/>
      <c r="CO15" s="27"/>
      <c r="CP15" s="27"/>
      <c r="CQ15" s="27"/>
      <c r="CR15" s="27"/>
      <c r="CS15" s="27"/>
      <c r="CT15" s="27"/>
      <c r="CU15" s="27"/>
      <c r="CV15" s="146">
        <f t="shared" ref="CV12:CV29" si="23">SUM(CW15:DG15)</f>
        <v>0</v>
      </c>
      <c r="CW15" s="14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146">
        <f t="shared" ref="DH12:DH29" si="24">SUM(DI15:DL15)</f>
        <v>0</v>
      </c>
      <c r="DI15" s="147"/>
      <c r="DJ15" s="27"/>
      <c r="DK15" s="27"/>
      <c r="DL15" s="27"/>
      <c r="DM15" s="146">
        <f t="shared" ref="DM12:DM29" si="25">SUM(DN15:DZ15)</f>
        <v>0</v>
      </c>
      <c r="DN15" s="14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146">
        <f t="shared" ref="EA12:EA17" si="26">SUM(EB15:EF15)</f>
        <v>0</v>
      </c>
      <c r="EB15" s="147"/>
      <c r="EC15" s="27"/>
      <c r="ED15" s="27"/>
      <c r="EE15" s="27"/>
      <c r="EF15" s="27"/>
      <c r="EG15" s="146"/>
      <c r="EH15" s="146">
        <f t="shared" ref="EH13:EH29" si="27">SUM(EI15:EN15)</f>
        <v>0</v>
      </c>
      <c r="EI15" s="147"/>
      <c r="EJ15" s="27"/>
      <c r="EK15" s="27"/>
      <c r="EL15" s="27"/>
      <c r="EM15" s="27"/>
      <c r="EN15" s="27"/>
      <c r="EO15" s="146">
        <f t="shared" ref="EO13:EO29" si="28">SUM(EP15:EU15)</f>
        <v>0</v>
      </c>
      <c r="EP15" s="147"/>
      <c r="EQ15" s="27"/>
      <c r="ER15" s="27"/>
      <c r="ES15" s="27"/>
      <c r="ET15" s="27"/>
      <c r="EU15" s="27"/>
      <c r="EV15" s="146">
        <f t="shared" ref="EV13:EV29" si="29">SUM(EW15:FA15)</f>
        <v>0</v>
      </c>
      <c r="EW15" s="147"/>
      <c r="EX15" s="27"/>
      <c r="EY15" s="27"/>
      <c r="EZ15" s="27"/>
      <c r="FA15" s="27"/>
      <c r="FB15" s="146">
        <f t="shared" ref="FB13:FB29" si="30">SUM(FC15:FF15)</f>
        <v>0</v>
      </c>
      <c r="FC15" s="147"/>
      <c r="FD15" s="27"/>
      <c r="FE15" s="27"/>
      <c r="FF15" s="27"/>
      <c r="FG15" s="146">
        <f t="shared" ref="FG12:FG21" si="31">SUM(FH15:FP15)</f>
        <v>0</v>
      </c>
      <c r="FH15" s="147"/>
      <c r="FI15" s="27"/>
      <c r="FJ15" s="27"/>
      <c r="FK15" s="27"/>
      <c r="FL15" s="27"/>
      <c r="FM15" s="27"/>
      <c r="FN15" s="27"/>
      <c r="FO15" s="27"/>
      <c r="FP15" s="27"/>
    </row>
    <row r="16" s="1" customFormat="1" ht="40" customHeight="1" spans="1:172">
      <c r="A16" s="9"/>
      <c r="B16" s="21"/>
      <c r="C16" s="21"/>
      <c r="D16" s="114" t="s">
        <v>254</v>
      </c>
      <c r="E16" s="115"/>
      <c r="F16" s="116" t="s">
        <v>255</v>
      </c>
      <c r="G16" s="19" t="s">
        <v>253</v>
      </c>
      <c r="H16" s="19">
        <v>129</v>
      </c>
      <c r="I16" s="20">
        <v>129</v>
      </c>
      <c r="J16" s="143">
        <f t="shared" si="0"/>
        <v>129</v>
      </c>
      <c r="K16" s="149">
        <f t="shared" si="1"/>
        <v>14</v>
      </c>
      <c r="L16" s="150"/>
      <c r="M16" s="150">
        <v>1</v>
      </c>
      <c r="N16" s="150">
        <v>1</v>
      </c>
      <c r="O16" s="150">
        <v>1</v>
      </c>
      <c r="P16" s="150">
        <v>1</v>
      </c>
      <c r="Q16" s="150">
        <v>1</v>
      </c>
      <c r="R16" s="150">
        <v>1</v>
      </c>
      <c r="S16" s="150">
        <v>1</v>
      </c>
      <c r="T16" s="150">
        <v>1</v>
      </c>
      <c r="U16" s="150">
        <v>1</v>
      </c>
      <c r="V16" s="150">
        <v>1</v>
      </c>
      <c r="W16" s="150">
        <v>1</v>
      </c>
      <c r="X16" s="150">
        <v>1</v>
      </c>
      <c r="Y16" s="150">
        <v>1</v>
      </c>
      <c r="Z16" s="150">
        <v>1</v>
      </c>
      <c r="AA16" s="150"/>
      <c r="AB16" s="149">
        <f t="shared" si="17"/>
        <v>10</v>
      </c>
      <c r="AC16" s="150"/>
      <c r="AD16" s="150">
        <v>1</v>
      </c>
      <c r="AE16" s="150">
        <v>1</v>
      </c>
      <c r="AF16" s="150">
        <v>1</v>
      </c>
      <c r="AG16" s="150">
        <v>1</v>
      </c>
      <c r="AH16" s="150">
        <v>1</v>
      </c>
      <c r="AI16" s="150">
        <v>1</v>
      </c>
      <c r="AJ16" s="150">
        <v>1</v>
      </c>
      <c r="AK16" s="150">
        <v>1</v>
      </c>
      <c r="AL16" s="150">
        <v>1</v>
      </c>
      <c r="AM16" s="150">
        <v>1</v>
      </c>
      <c r="AN16" s="149">
        <v>1</v>
      </c>
      <c r="AO16" s="149">
        <f t="shared" si="18"/>
        <v>8</v>
      </c>
      <c r="AP16" s="150"/>
      <c r="AQ16" s="150">
        <v>1</v>
      </c>
      <c r="AR16" s="150">
        <v>1</v>
      </c>
      <c r="AS16" s="150">
        <v>1</v>
      </c>
      <c r="AT16" s="150">
        <v>1</v>
      </c>
      <c r="AU16" s="150">
        <v>1</v>
      </c>
      <c r="AV16" s="150">
        <v>1</v>
      </c>
      <c r="AW16" s="150">
        <v>1</v>
      </c>
      <c r="AX16" s="150">
        <v>1</v>
      </c>
      <c r="AY16" s="149">
        <v>1</v>
      </c>
      <c r="AZ16" s="149">
        <f t="shared" si="19"/>
        <v>10</v>
      </c>
      <c r="BA16" s="150"/>
      <c r="BB16" s="150">
        <v>1</v>
      </c>
      <c r="BC16" s="150">
        <v>1</v>
      </c>
      <c r="BD16" s="150">
        <v>1</v>
      </c>
      <c r="BE16" s="150">
        <v>1</v>
      </c>
      <c r="BF16" s="150">
        <v>1</v>
      </c>
      <c r="BG16" s="150">
        <v>1</v>
      </c>
      <c r="BH16" s="150">
        <v>1</v>
      </c>
      <c r="BI16" s="150">
        <v>1</v>
      </c>
      <c r="BJ16" s="150">
        <v>1</v>
      </c>
      <c r="BK16" s="150">
        <v>1</v>
      </c>
      <c r="BL16" s="149">
        <f t="shared" si="20"/>
        <v>9</v>
      </c>
      <c r="BM16" s="150"/>
      <c r="BN16" s="150">
        <v>1</v>
      </c>
      <c r="BO16" s="150">
        <v>1</v>
      </c>
      <c r="BP16" s="150">
        <v>1</v>
      </c>
      <c r="BQ16" s="150">
        <v>1</v>
      </c>
      <c r="BR16" s="150">
        <v>1</v>
      </c>
      <c r="BS16" s="150">
        <v>1</v>
      </c>
      <c r="BT16" s="150">
        <v>1</v>
      </c>
      <c r="BU16" s="150">
        <v>1</v>
      </c>
      <c r="BV16" s="150">
        <v>1</v>
      </c>
      <c r="BW16" s="149">
        <f t="shared" si="21"/>
        <v>13</v>
      </c>
      <c r="BX16" s="150"/>
      <c r="BY16" s="150">
        <v>1</v>
      </c>
      <c r="BZ16" s="150">
        <v>1</v>
      </c>
      <c r="CA16" s="150">
        <v>1</v>
      </c>
      <c r="CB16" s="150">
        <v>1</v>
      </c>
      <c r="CC16" s="150">
        <v>1</v>
      </c>
      <c r="CD16" s="150">
        <v>1</v>
      </c>
      <c r="CE16" s="150">
        <v>1</v>
      </c>
      <c r="CF16" s="150">
        <v>1</v>
      </c>
      <c r="CG16" s="150">
        <v>1</v>
      </c>
      <c r="CH16" s="150">
        <v>1</v>
      </c>
      <c r="CI16" s="150">
        <v>1</v>
      </c>
      <c r="CJ16" s="150">
        <v>1</v>
      </c>
      <c r="CK16" s="150">
        <v>1</v>
      </c>
      <c r="CL16" s="149">
        <f t="shared" si="22"/>
        <v>8</v>
      </c>
      <c r="CM16" s="150"/>
      <c r="CN16" s="150">
        <v>1</v>
      </c>
      <c r="CO16" s="150">
        <v>1</v>
      </c>
      <c r="CP16" s="150">
        <v>1</v>
      </c>
      <c r="CQ16" s="150">
        <v>1</v>
      </c>
      <c r="CR16" s="150">
        <v>1</v>
      </c>
      <c r="CS16" s="150">
        <v>1</v>
      </c>
      <c r="CT16" s="150">
        <v>1</v>
      </c>
      <c r="CU16" s="150">
        <v>1</v>
      </c>
      <c r="CV16" s="149">
        <f t="shared" si="23"/>
        <v>10</v>
      </c>
      <c r="CW16" s="150"/>
      <c r="CX16" s="150">
        <v>1</v>
      </c>
      <c r="CY16" s="150">
        <v>1</v>
      </c>
      <c r="CZ16" s="150">
        <v>1</v>
      </c>
      <c r="DA16" s="150">
        <v>1</v>
      </c>
      <c r="DB16" s="150">
        <v>1</v>
      </c>
      <c r="DC16" s="150">
        <v>1</v>
      </c>
      <c r="DD16" s="150">
        <v>1</v>
      </c>
      <c r="DE16" s="150">
        <v>1</v>
      </c>
      <c r="DF16" s="150">
        <v>1</v>
      </c>
      <c r="DG16" s="150">
        <v>1</v>
      </c>
      <c r="DH16" s="149">
        <f t="shared" si="24"/>
        <v>3</v>
      </c>
      <c r="DI16" s="150"/>
      <c r="DJ16" s="150">
        <v>1</v>
      </c>
      <c r="DK16" s="150">
        <v>1</v>
      </c>
      <c r="DL16" s="150">
        <v>1</v>
      </c>
      <c r="DM16" s="149">
        <f t="shared" si="25"/>
        <v>12</v>
      </c>
      <c r="DN16" s="150"/>
      <c r="DO16" s="150">
        <v>1</v>
      </c>
      <c r="DP16" s="150">
        <v>1</v>
      </c>
      <c r="DQ16" s="150">
        <v>1</v>
      </c>
      <c r="DR16" s="150">
        <v>1</v>
      </c>
      <c r="DS16" s="150">
        <v>1</v>
      </c>
      <c r="DT16" s="150">
        <v>1</v>
      </c>
      <c r="DU16" s="150">
        <v>1</v>
      </c>
      <c r="DV16" s="150">
        <v>1</v>
      </c>
      <c r="DW16" s="150">
        <v>1</v>
      </c>
      <c r="DX16" s="150">
        <v>1</v>
      </c>
      <c r="DY16" s="150">
        <v>1</v>
      </c>
      <c r="DZ16" s="150">
        <v>1</v>
      </c>
      <c r="EA16" s="149">
        <f t="shared" si="26"/>
        <v>4</v>
      </c>
      <c r="EB16" s="150"/>
      <c r="EC16" s="150">
        <v>1</v>
      </c>
      <c r="ED16" s="150">
        <v>1</v>
      </c>
      <c r="EE16" s="150">
        <v>1</v>
      </c>
      <c r="EF16" s="150">
        <v>1</v>
      </c>
      <c r="EG16" s="149">
        <v>1</v>
      </c>
      <c r="EH16" s="149">
        <f t="shared" si="27"/>
        <v>5</v>
      </c>
      <c r="EI16" s="150"/>
      <c r="EJ16" s="150">
        <v>1</v>
      </c>
      <c r="EK16" s="150">
        <v>1</v>
      </c>
      <c r="EL16" s="150">
        <v>1</v>
      </c>
      <c r="EM16" s="150">
        <v>1</v>
      </c>
      <c r="EN16" s="150">
        <v>1</v>
      </c>
      <c r="EO16" s="149">
        <f t="shared" si="28"/>
        <v>5</v>
      </c>
      <c r="EP16" s="150"/>
      <c r="EQ16" s="150">
        <v>1</v>
      </c>
      <c r="ER16" s="150">
        <v>1</v>
      </c>
      <c r="ES16" s="150">
        <v>1</v>
      </c>
      <c r="ET16" s="150">
        <v>1</v>
      </c>
      <c r="EU16" s="150">
        <v>1</v>
      </c>
      <c r="EV16" s="149">
        <f t="shared" si="29"/>
        <v>4</v>
      </c>
      <c r="EW16" s="150"/>
      <c r="EX16" s="150">
        <v>1</v>
      </c>
      <c r="EY16" s="150">
        <v>1</v>
      </c>
      <c r="EZ16" s="150">
        <v>1</v>
      </c>
      <c r="FA16" s="150">
        <v>1</v>
      </c>
      <c r="FB16" s="149">
        <f t="shared" si="30"/>
        <v>3</v>
      </c>
      <c r="FC16" s="150"/>
      <c r="FD16" s="150">
        <v>1</v>
      </c>
      <c r="FE16" s="150">
        <v>1</v>
      </c>
      <c r="FF16" s="150">
        <v>1</v>
      </c>
      <c r="FG16" s="149">
        <f t="shared" si="31"/>
        <v>8</v>
      </c>
      <c r="FH16" s="150"/>
      <c r="FI16" s="150">
        <v>1</v>
      </c>
      <c r="FJ16" s="150">
        <v>1</v>
      </c>
      <c r="FK16" s="150">
        <v>1</v>
      </c>
      <c r="FL16" s="150">
        <v>1</v>
      </c>
      <c r="FM16" s="150">
        <v>1</v>
      </c>
      <c r="FN16" s="150">
        <v>1</v>
      </c>
      <c r="FO16" s="150">
        <v>1</v>
      </c>
      <c r="FP16" s="150">
        <v>1</v>
      </c>
    </row>
    <row r="17" s="1" customFormat="1" ht="40" customHeight="1" spans="1:172">
      <c r="A17" s="9"/>
      <c r="B17" s="21"/>
      <c r="C17" s="21"/>
      <c r="D17" s="114" t="s">
        <v>256</v>
      </c>
      <c r="E17" s="115"/>
      <c r="F17" s="116" t="s">
        <v>255</v>
      </c>
      <c r="G17" s="19" t="s">
        <v>257</v>
      </c>
      <c r="H17" s="19">
        <v>13</v>
      </c>
      <c r="I17" s="20">
        <v>14</v>
      </c>
      <c r="J17" s="143">
        <f t="shared" si="0"/>
        <v>14</v>
      </c>
      <c r="K17" s="149">
        <f t="shared" si="1"/>
        <v>0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49">
        <f t="shared" si="17"/>
        <v>3</v>
      </c>
      <c r="AC17" s="150"/>
      <c r="AD17" s="150"/>
      <c r="AE17" s="150">
        <v>1</v>
      </c>
      <c r="AF17" s="150"/>
      <c r="AG17" s="150"/>
      <c r="AH17" s="150"/>
      <c r="AI17" s="150">
        <v>1</v>
      </c>
      <c r="AJ17" s="150"/>
      <c r="AK17" s="150"/>
      <c r="AL17" s="150"/>
      <c r="AM17" s="150">
        <v>1</v>
      </c>
      <c r="AN17" s="149"/>
      <c r="AO17" s="149">
        <f t="shared" si="18"/>
        <v>0</v>
      </c>
      <c r="AP17" s="150"/>
      <c r="AQ17" s="150"/>
      <c r="AR17" s="150"/>
      <c r="AS17" s="150"/>
      <c r="AT17" s="150"/>
      <c r="AU17" s="150"/>
      <c r="AV17" s="150"/>
      <c r="AW17" s="150"/>
      <c r="AX17" s="150"/>
      <c r="AY17" s="149"/>
      <c r="AZ17" s="149">
        <f t="shared" si="19"/>
        <v>1</v>
      </c>
      <c r="BA17" s="150"/>
      <c r="BB17" s="150"/>
      <c r="BC17" s="150"/>
      <c r="BD17" s="150"/>
      <c r="BE17" s="150"/>
      <c r="BF17" s="150">
        <v>1</v>
      </c>
      <c r="BG17" s="150"/>
      <c r="BH17" s="150"/>
      <c r="BI17" s="150"/>
      <c r="BJ17" s="150"/>
      <c r="BK17" s="150"/>
      <c r="BL17" s="149">
        <f t="shared" si="20"/>
        <v>1</v>
      </c>
      <c r="BM17" s="150"/>
      <c r="BN17" s="150"/>
      <c r="BO17" s="150"/>
      <c r="BP17" s="150"/>
      <c r="BQ17" s="150">
        <v>1</v>
      </c>
      <c r="BR17" s="150"/>
      <c r="BS17" s="150"/>
      <c r="BT17" s="150"/>
      <c r="BU17" s="150"/>
      <c r="BV17" s="150"/>
      <c r="BW17" s="149">
        <f t="shared" si="21"/>
        <v>2</v>
      </c>
      <c r="BX17" s="150"/>
      <c r="BY17" s="150"/>
      <c r="BZ17" s="150"/>
      <c r="CA17" s="150"/>
      <c r="CB17" s="150"/>
      <c r="CC17" s="150">
        <v>1</v>
      </c>
      <c r="CD17" s="150"/>
      <c r="CE17" s="150">
        <v>1</v>
      </c>
      <c r="CF17" s="150"/>
      <c r="CG17" s="150"/>
      <c r="CH17" s="150"/>
      <c r="CI17" s="150"/>
      <c r="CJ17" s="150"/>
      <c r="CK17" s="150"/>
      <c r="CL17" s="149">
        <f t="shared" si="22"/>
        <v>2</v>
      </c>
      <c r="CM17" s="150"/>
      <c r="CN17" s="150"/>
      <c r="CO17" s="150"/>
      <c r="CP17" s="150">
        <v>1</v>
      </c>
      <c r="CQ17" s="150"/>
      <c r="CR17" s="150">
        <v>1</v>
      </c>
      <c r="CS17" s="150"/>
      <c r="CT17" s="150"/>
      <c r="CU17" s="150"/>
      <c r="CV17" s="149">
        <f t="shared" si="23"/>
        <v>0</v>
      </c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49">
        <f t="shared" si="24"/>
        <v>1</v>
      </c>
      <c r="DI17" s="150"/>
      <c r="DJ17" s="150"/>
      <c r="DK17" s="150"/>
      <c r="DL17" s="150">
        <v>1</v>
      </c>
      <c r="DM17" s="149">
        <f t="shared" si="25"/>
        <v>1</v>
      </c>
      <c r="DN17" s="150"/>
      <c r="DO17" s="150"/>
      <c r="DP17" s="150">
        <v>1</v>
      </c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49">
        <f t="shared" si="26"/>
        <v>0</v>
      </c>
      <c r="EB17" s="150"/>
      <c r="EC17" s="150"/>
      <c r="ED17" s="150"/>
      <c r="EE17" s="150"/>
      <c r="EF17" s="150"/>
      <c r="EG17" s="149"/>
      <c r="EH17" s="149">
        <f t="shared" si="27"/>
        <v>1</v>
      </c>
      <c r="EI17" s="150"/>
      <c r="EJ17" s="150">
        <v>1</v>
      </c>
      <c r="EK17" s="150"/>
      <c r="EL17" s="150"/>
      <c r="EM17" s="150"/>
      <c r="EN17" s="150"/>
      <c r="EO17" s="149">
        <f t="shared" si="28"/>
        <v>0</v>
      </c>
      <c r="EP17" s="150"/>
      <c r="EQ17" s="150"/>
      <c r="ER17" s="150"/>
      <c r="ES17" s="150"/>
      <c r="ET17" s="150"/>
      <c r="EU17" s="150"/>
      <c r="EV17" s="149">
        <f t="shared" si="29"/>
        <v>0</v>
      </c>
      <c r="EW17" s="150"/>
      <c r="EX17" s="150"/>
      <c r="EY17" s="150"/>
      <c r="EZ17" s="150"/>
      <c r="FA17" s="150"/>
      <c r="FB17" s="149">
        <f t="shared" si="30"/>
        <v>1</v>
      </c>
      <c r="FC17" s="150"/>
      <c r="FD17" s="150"/>
      <c r="FE17" s="150"/>
      <c r="FF17" s="150">
        <v>1</v>
      </c>
      <c r="FG17" s="149">
        <f t="shared" si="31"/>
        <v>1</v>
      </c>
      <c r="FH17" s="150"/>
      <c r="FI17" s="150"/>
      <c r="FJ17" s="150"/>
      <c r="FK17" s="150"/>
      <c r="FL17" s="150"/>
      <c r="FM17" s="150"/>
      <c r="FN17" s="150">
        <v>1</v>
      </c>
      <c r="FO17" s="150"/>
      <c r="FP17" s="150"/>
    </row>
    <row r="18" s="1" customFormat="1" ht="40" customHeight="1" spans="1:172">
      <c r="A18" s="9"/>
      <c r="B18" s="21"/>
      <c r="C18" s="21"/>
      <c r="D18" s="28" t="s">
        <v>258</v>
      </c>
      <c r="E18" s="29"/>
      <c r="F18" s="118"/>
      <c r="G18" s="26" t="s">
        <v>249</v>
      </c>
      <c r="H18" s="26"/>
      <c r="I18" s="27"/>
      <c r="J18" s="143"/>
      <c r="K18" s="146"/>
      <c r="L18" s="14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146">
        <f t="shared" si="17"/>
        <v>0</v>
      </c>
      <c r="AC18" s="14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146"/>
      <c r="AO18" s="146">
        <f t="shared" si="18"/>
        <v>0</v>
      </c>
      <c r="AP18" s="147"/>
      <c r="AQ18" s="27"/>
      <c r="AR18" s="27"/>
      <c r="AS18" s="27"/>
      <c r="AT18" s="27"/>
      <c r="AU18" s="27"/>
      <c r="AV18" s="27"/>
      <c r="AW18" s="27"/>
      <c r="AX18" s="27"/>
      <c r="AY18" s="171"/>
      <c r="AZ18" s="171">
        <f t="shared" si="19"/>
        <v>0</v>
      </c>
      <c r="BA18" s="14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146">
        <f t="shared" si="20"/>
        <v>0</v>
      </c>
      <c r="BM18" s="147"/>
      <c r="BN18" s="27"/>
      <c r="BO18" s="27"/>
      <c r="BP18" s="27"/>
      <c r="BQ18" s="27"/>
      <c r="BR18" s="27"/>
      <c r="BS18" s="27"/>
      <c r="BT18" s="27"/>
      <c r="BU18" s="27"/>
      <c r="BV18" s="27"/>
      <c r="BW18" s="146">
        <f t="shared" si="21"/>
        <v>0</v>
      </c>
      <c r="BX18" s="14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146">
        <f t="shared" si="22"/>
        <v>0</v>
      </c>
      <c r="CM18" s="147"/>
      <c r="CN18" s="27"/>
      <c r="CO18" s="27"/>
      <c r="CP18" s="27"/>
      <c r="CQ18" s="27"/>
      <c r="CR18" s="27"/>
      <c r="CS18" s="27"/>
      <c r="CT18" s="27"/>
      <c r="CU18" s="27"/>
      <c r="CV18" s="146">
        <f t="shared" si="23"/>
        <v>0</v>
      </c>
      <c r="CW18" s="14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146">
        <f t="shared" si="24"/>
        <v>0</v>
      </c>
      <c r="DI18" s="147"/>
      <c r="DJ18" s="27"/>
      <c r="DK18" s="27"/>
      <c r="DL18" s="27"/>
      <c r="DM18" s="146">
        <f t="shared" si="25"/>
        <v>0</v>
      </c>
      <c r="DN18" s="14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146">
        <f t="shared" ref="EA17:EA29" si="32">SUM(EB18:EF18)</f>
        <v>0</v>
      </c>
      <c r="EB18" s="147"/>
      <c r="EC18" s="27"/>
      <c r="ED18" s="27"/>
      <c r="EE18" s="27"/>
      <c r="EF18" s="27"/>
      <c r="EG18" s="146"/>
      <c r="EH18" s="146">
        <f t="shared" si="27"/>
        <v>0</v>
      </c>
      <c r="EI18" s="147"/>
      <c r="EJ18" s="27"/>
      <c r="EK18" s="27"/>
      <c r="EL18" s="27"/>
      <c r="EM18" s="27"/>
      <c r="EN18" s="27"/>
      <c r="EO18" s="146">
        <f t="shared" si="28"/>
        <v>0</v>
      </c>
      <c r="EP18" s="147"/>
      <c r="EQ18" s="27"/>
      <c r="ER18" s="27"/>
      <c r="ES18" s="27"/>
      <c r="ET18" s="27"/>
      <c r="EU18" s="27"/>
      <c r="EV18" s="146">
        <f t="shared" si="29"/>
        <v>0</v>
      </c>
      <c r="EW18" s="147"/>
      <c r="EX18" s="27"/>
      <c r="EY18" s="27"/>
      <c r="EZ18" s="27"/>
      <c r="FA18" s="27"/>
      <c r="FB18" s="146">
        <f t="shared" si="30"/>
        <v>0</v>
      </c>
      <c r="FC18" s="147"/>
      <c r="FD18" s="27"/>
      <c r="FE18" s="27"/>
      <c r="FF18" s="27"/>
      <c r="FG18" s="146">
        <f t="shared" si="31"/>
        <v>0</v>
      </c>
      <c r="FH18" s="147"/>
      <c r="FI18" s="27"/>
      <c r="FJ18" s="27"/>
      <c r="FK18" s="27"/>
      <c r="FL18" s="27"/>
      <c r="FM18" s="27"/>
      <c r="FN18" s="27"/>
      <c r="FO18" s="27"/>
      <c r="FP18" s="27"/>
    </row>
    <row r="19" s="1" customFormat="1" ht="40" customHeight="1" spans="1:172">
      <c r="A19" s="9"/>
      <c r="B19" s="21"/>
      <c r="C19" s="21"/>
      <c r="D19" s="114" t="s">
        <v>259</v>
      </c>
      <c r="E19" s="115"/>
      <c r="F19" s="116" t="s">
        <v>245</v>
      </c>
      <c r="G19" s="19" t="s">
        <v>253</v>
      </c>
      <c r="H19" s="19">
        <v>4</v>
      </c>
      <c r="I19" s="20">
        <v>4</v>
      </c>
      <c r="J19" s="143">
        <f t="shared" si="0"/>
        <v>4</v>
      </c>
      <c r="K19" s="56">
        <f t="shared" ref="K19:K25" si="33">SUM(L19:AA19)</f>
        <v>1</v>
      </c>
      <c r="L19" s="61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>
        <v>1</v>
      </c>
      <c r="AA19" s="60"/>
      <c r="AB19" s="56">
        <f t="shared" si="17"/>
        <v>1</v>
      </c>
      <c r="AC19" s="61"/>
      <c r="AD19" s="60"/>
      <c r="AE19" s="60"/>
      <c r="AF19" s="60"/>
      <c r="AG19" s="60"/>
      <c r="AH19" s="60">
        <v>1</v>
      </c>
      <c r="AI19" s="60"/>
      <c r="AJ19" s="60"/>
      <c r="AK19" s="60"/>
      <c r="AL19" s="60"/>
      <c r="AM19" s="60"/>
      <c r="AN19" s="57"/>
      <c r="AO19" s="56">
        <f t="shared" si="18"/>
        <v>1</v>
      </c>
      <c r="AP19" s="61"/>
      <c r="AQ19" s="60"/>
      <c r="AR19" s="60"/>
      <c r="AS19" s="60"/>
      <c r="AT19" s="60"/>
      <c r="AU19" s="60">
        <v>1</v>
      </c>
      <c r="AV19" s="60"/>
      <c r="AW19" s="60"/>
      <c r="AX19" s="60"/>
      <c r="AY19" s="57"/>
      <c r="AZ19" s="56">
        <f t="shared" si="19"/>
        <v>0</v>
      </c>
      <c r="BA19" s="61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56">
        <f t="shared" si="20"/>
        <v>0</v>
      </c>
      <c r="BM19" s="61"/>
      <c r="BN19" s="60"/>
      <c r="BO19" s="60"/>
      <c r="BP19" s="60"/>
      <c r="BQ19" s="60"/>
      <c r="BR19" s="60"/>
      <c r="BS19" s="60"/>
      <c r="BT19" s="60"/>
      <c r="BU19" s="60"/>
      <c r="BV19" s="60"/>
      <c r="BW19" s="56">
        <f t="shared" si="21"/>
        <v>0</v>
      </c>
      <c r="BX19" s="61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56">
        <f t="shared" si="22"/>
        <v>0</v>
      </c>
      <c r="CM19" s="61"/>
      <c r="CN19" s="60"/>
      <c r="CO19" s="60"/>
      <c r="CP19" s="60"/>
      <c r="CQ19" s="60"/>
      <c r="CR19" s="60"/>
      <c r="CS19" s="60"/>
      <c r="CT19" s="60"/>
      <c r="CU19" s="60"/>
      <c r="CV19" s="56">
        <f t="shared" si="23"/>
        <v>0</v>
      </c>
      <c r="CW19" s="61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56">
        <f t="shared" si="24"/>
        <v>0</v>
      </c>
      <c r="DI19" s="61"/>
      <c r="DJ19" s="60"/>
      <c r="DK19" s="60"/>
      <c r="DL19" s="60"/>
      <c r="DM19" s="56">
        <f t="shared" si="25"/>
        <v>1</v>
      </c>
      <c r="DN19" s="61"/>
      <c r="DO19" s="60"/>
      <c r="DP19" s="60"/>
      <c r="DQ19" s="60"/>
      <c r="DR19" s="60"/>
      <c r="DS19" s="60">
        <v>1</v>
      </c>
      <c r="DT19" s="60"/>
      <c r="DU19" s="60"/>
      <c r="DV19" s="60"/>
      <c r="DW19" s="60"/>
      <c r="DX19" s="60"/>
      <c r="DY19" s="60"/>
      <c r="DZ19" s="60"/>
      <c r="EA19" s="56">
        <f t="shared" si="32"/>
        <v>0</v>
      </c>
      <c r="EB19" s="61"/>
      <c r="EC19" s="60"/>
      <c r="ED19" s="60"/>
      <c r="EE19" s="60"/>
      <c r="EF19" s="60"/>
      <c r="EG19" s="57"/>
      <c r="EH19" s="56">
        <f t="shared" si="27"/>
        <v>0</v>
      </c>
      <c r="EI19" s="61"/>
      <c r="EJ19" s="60"/>
      <c r="EK19" s="60"/>
      <c r="EL19" s="60"/>
      <c r="EM19" s="60"/>
      <c r="EN19" s="60"/>
      <c r="EO19" s="56">
        <f t="shared" si="28"/>
        <v>0</v>
      </c>
      <c r="EP19" s="61"/>
      <c r="EQ19" s="60"/>
      <c r="ER19" s="60"/>
      <c r="ES19" s="60"/>
      <c r="ET19" s="60"/>
      <c r="EU19" s="60"/>
      <c r="EV19" s="56">
        <f t="shared" si="29"/>
        <v>0</v>
      </c>
      <c r="EW19" s="61"/>
      <c r="EX19" s="60"/>
      <c r="EY19" s="60"/>
      <c r="EZ19" s="60"/>
      <c r="FA19" s="60"/>
      <c r="FB19" s="56">
        <f t="shared" si="30"/>
        <v>0</v>
      </c>
      <c r="FC19" s="61"/>
      <c r="FD19" s="60"/>
      <c r="FE19" s="60"/>
      <c r="FF19" s="60"/>
      <c r="FG19" s="56">
        <f t="shared" si="31"/>
        <v>0</v>
      </c>
      <c r="FH19" s="61"/>
      <c r="FI19" s="60"/>
      <c r="FJ19" s="60"/>
      <c r="FK19" s="60"/>
      <c r="FL19" s="60"/>
      <c r="FM19" s="60"/>
      <c r="FN19" s="60"/>
      <c r="FO19" s="60"/>
      <c r="FP19" s="60"/>
    </row>
    <row r="20" s="1" customFormat="1" ht="40" customHeight="1" spans="1:172">
      <c r="A20" s="9"/>
      <c r="B20" s="21"/>
      <c r="C20" s="21"/>
      <c r="D20" s="28" t="s">
        <v>260</v>
      </c>
      <c r="E20" s="29"/>
      <c r="F20" s="119"/>
      <c r="G20" s="26" t="s">
        <v>253</v>
      </c>
      <c r="H20" s="26"/>
      <c r="I20" s="27"/>
      <c r="J20" s="143">
        <f t="shared" si="0"/>
        <v>0</v>
      </c>
      <c r="K20" s="146">
        <f t="shared" si="33"/>
        <v>0</v>
      </c>
      <c r="L20" s="14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146">
        <f t="shared" si="17"/>
        <v>0</v>
      </c>
      <c r="AC20" s="14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146"/>
      <c r="AO20" s="146">
        <f t="shared" si="18"/>
        <v>0</v>
      </c>
      <c r="AP20" s="147"/>
      <c r="AQ20" s="27"/>
      <c r="AR20" s="27"/>
      <c r="AS20" s="27"/>
      <c r="AT20" s="27"/>
      <c r="AU20" s="27"/>
      <c r="AV20" s="27"/>
      <c r="AW20" s="27"/>
      <c r="AX20" s="27"/>
      <c r="AY20" s="171"/>
      <c r="AZ20" s="171">
        <f t="shared" si="19"/>
        <v>0</v>
      </c>
      <c r="BA20" s="14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146">
        <f t="shared" si="20"/>
        <v>0</v>
      </c>
      <c r="BM20" s="147"/>
      <c r="BN20" s="27"/>
      <c r="BO20" s="27"/>
      <c r="BP20" s="27"/>
      <c r="BQ20" s="27"/>
      <c r="BR20" s="27"/>
      <c r="BS20" s="27"/>
      <c r="BT20" s="27"/>
      <c r="BU20" s="27"/>
      <c r="BV20" s="27"/>
      <c r="BW20" s="146">
        <f t="shared" si="21"/>
        <v>0</v>
      </c>
      <c r="BX20" s="14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146">
        <f t="shared" si="22"/>
        <v>0</v>
      </c>
      <c r="CM20" s="147"/>
      <c r="CN20" s="27"/>
      <c r="CO20" s="27"/>
      <c r="CP20" s="27"/>
      <c r="CQ20" s="27"/>
      <c r="CR20" s="27"/>
      <c r="CS20" s="27"/>
      <c r="CT20" s="27"/>
      <c r="CU20" s="27"/>
      <c r="CV20" s="146">
        <f t="shared" si="23"/>
        <v>0</v>
      </c>
      <c r="CW20" s="14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146">
        <f t="shared" si="24"/>
        <v>0</v>
      </c>
      <c r="DI20" s="147"/>
      <c r="DJ20" s="27"/>
      <c r="DK20" s="27"/>
      <c r="DL20" s="27"/>
      <c r="DM20" s="146">
        <f t="shared" si="25"/>
        <v>0</v>
      </c>
      <c r="DN20" s="14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146">
        <f t="shared" si="32"/>
        <v>0</v>
      </c>
      <c r="EB20" s="147"/>
      <c r="EC20" s="27"/>
      <c r="ED20" s="27"/>
      <c r="EE20" s="27"/>
      <c r="EF20" s="27"/>
      <c r="EG20" s="146"/>
      <c r="EH20" s="146">
        <f t="shared" si="27"/>
        <v>0</v>
      </c>
      <c r="EI20" s="147"/>
      <c r="EJ20" s="27"/>
      <c r="EK20" s="27"/>
      <c r="EL20" s="27"/>
      <c r="EM20" s="27"/>
      <c r="EN20" s="27"/>
      <c r="EO20" s="146">
        <f t="shared" si="28"/>
        <v>0</v>
      </c>
      <c r="EP20" s="147"/>
      <c r="EQ20" s="27"/>
      <c r="ER20" s="27"/>
      <c r="ES20" s="27"/>
      <c r="ET20" s="27"/>
      <c r="EU20" s="27"/>
      <c r="EV20" s="146">
        <f t="shared" si="29"/>
        <v>0</v>
      </c>
      <c r="EW20" s="147"/>
      <c r="EX20" s="27"/>
      <c r="EY20" s="27"/>
      <c r="EZ20" s="27"/>
      <c r="FA20" s="27"/>
      <c r="FB20" s="146">
        <f t="shared" si="30"/>
        <v>0</v>
      </c>
      <c r="FC20" s="147"/>
      <c r="FD20" s="27"/>
      <c r="FE20" s="27"/>
      <c r="FF20" s="27"/>
      <c r="FG20" s="146">
        <f t="shared" si="31"/>
        <v>0</v>
      </c>
      <c r="FH20" s="147"/>
      <c r="FI20" s="27"/>
      <c r="FJ20" s="27"/>
      <c r="FK20" s="27"/>
      <c r="FL20" s="27"/>
      <c r="FM20" s="27"/>
      <c r="FN20" s="27"/>
      <c r="FO20" s="27"/>
      <c r="FP20" s="27"/>
    </row>
    <row r="21" s="1" customFormat="1" ht="40" customHeight="1" spans="1:172">
      <c r="A21" s="9"/>
      <c r="B21" s="21"/>
      <c r="C21" s="21"/>
      <c r="D21" s="120" t="s">
        <v>261</v>
      </c>
      <c r="E21" s="121"/>
      <c r="F21" s="119" t="s">
        <v>262</v>
      </c>
      <c r="G21" s="26" t="s">
        <v>253</v>
      </c>
      <c r="H21" s="26"/>
      <c r="I21" s="151">
        <v>1070</v>
      </c>
      <c r="J21" s="143">
        <f t="shared" si="0"/>
        <v>1070</v>
      </c>
      <c r="K21" s="149">
        <f t="shared" si="33"/>
        <v>122</v>
      </c>
      <c r="L21" s="150"/>
      <c r="M21" s="150">
        <v>4</v>
      </c>
      <c r="N21" s="150">
        <v>7</v>
      </c>
      <c r="O21" s="150">
        <v>3</v>
      </c>
      <c r="P21" s="150">
        <v>7</v>
      </c>
      <c r="Q21" s="150">
        <v>13</v>
      </c>
      <c r="R21" s="150">
        <v>10</v>
      </c>
      <c r="S21" s="150">
        <v>5</v>
      </c>
      <c r="T21" s="150">
        <v>8</v>
      </c>
      <c r="U21" s="150">
        <v>10</v>
      </c>
      <c r="V21" s="150">
        <v>20</v>
      </c>
      <c r="W21" s="150">
        <v>10</v>
      </c>
      <c r="X21" s="150">
        <v>7</v>
      </c>
      <c r="Y21" s="150">
        <v>3</v>
      </c>
      <c r="Z21" s="150">
        <v>10</v>
      </c>
      <c r="AA21" s="150">
        <v>5</v>
      </c>
      <c r="AB21" s="149">
        <f t="shared" si="17"/>
        <v>78</v>
      </c>
      <c r="AC21" s="150">
        <v>7</v>
      </c>
      <c r="AD21" s="150">
        <v>7</v>
      </c>
      <c r="AE21" s="150">
        <v>7</v>
      </c>
      <c r="AF21" s="150">
        <v>5</v>
      </c>
      <c r="AG21" s="150">
        <v>17</v>
      </c>
      <c r="AH21" s="150">
        <v>5</v>
      </c>
      <c r="AI21" s="150">
        <v>5</v>
      </c>
      <c r="AJ21" s="150">
        <v>5</v>
      </c>
      <c r="AK21" s="150">
        <v>10</v>
      </c>
      <c r="AL21" s="150">
        <v>5</v>
      </c>
      <c r="AM21" s="150">
        <v>5</v>
      </c>
      <c r="AN21" s="149">
        <v>5</v>
      </c>
      <c r="AO21" s="149">
        <f t="shared" si="18"/>
        <v>51</v>
      </c>
      <c r="AP21" s="150"/>
      <c r="AQ21" s="150">
        <v>20</v>
      </c>
      <c r="AR21" s="150"/>
      <c r="AS21" s="150">
        <v>3</v>
      </c>
      <c r="AT21" s="150">
        <v>5</v>
      </c>
      <c r="AU21" s="150">
        <v>5</v>
      </c>
      <c r="AV21" s="150">
        <v>5</v>
      </c>
      <c r="AW21" s="150">
        <v>7</v>
      </c>
      <c r="AX21" s="150">
        <v>6</v>
      </c>
      <c r="AY21" s="149">
        <v>20</v>
      </c>
      <c r="AZ21" s="149">
        <f t="shared" si="19"/>
        <v>47</v>
      </c>
      <c r="BA21" s="150"/>
      <c r="BB21" s="150">
        <v>5</v>
      </c>
      <c r="BC21" s="150">
        <v>5</v>
      </c>
      <c r="BD21" s="150">
        <v>5</v>
      </c>
      <c r="BE21" s="150">
        <v>5</v>
      </c>
      <c r="BF21" s="150">
        <v>3</v>
      </c>
      <c r="BG21" s="150">
        <v>5</v>
      </c>
      <c r="BH21" s="150">
        <v>4</v>
      </c>
      <c r="BI21" s="150">
        <v>5</v>
      </c>
      <c r="BJ21" s="150">
        <v>5</v>
      </c>
      <c r="BK21" s="150">
        <v>5</v>
      </c>
      <c r="BL21" s="149">
        <f t="shared" si="20"/>
        <v>116</v>
      </c>
      <c r="BM21" s="150"/>
      <c r="BN21" s="150">
        <v>20</v>
      </c>
      <c r="BO21" s="150"/>
      <c r="BP21" s="150">
        <v>14</v>
      </c>
      <c r="BQ21" s="150">
        <v>20</v>
      </c>
      <c r="BR21" s="150">
        <v>8</v>
      </c>
      <c r="BS21" s="150">
        <v>15</v>
      </c>
      <c r="BT21" s="150">
        <v>6</v>
      </c>
      <c r="BU21" s="150">
        <v>18</v>
      </c>
      <c r="BV21" s="150">
        <v>15</v>
      </c>
      <c r="BW21" s="149">
        <f t="shared" si="21"/>
        <v>103</v>
      </c>
      <c r="BX21" s="150">
        <v>20</v>
      </c>
      <c r="BY21" s="150">
        <v>7</v>
      </c>
      <c r="BZ21" s="150">
        <v>3</v>
      </c>
      <c r="CA21" s="150">
        <v>8</v>
      </c>
      <c r="CB21" s="150">
        <v>20</v>
      </c>
      <c r="CC21" s="150"/>
      <c r="CD21" s="150">
        <v>5</v>
      </c>
      <c r="CE21" s="150">
        <v>20</v>
      </c>
      <c r="CF21" s="150">
        <v>4</v>
      </c>
      <c r="CG21" s="150">
        <v>6</v>
      </c>
      <c r="CH21" s="150"/>
      <c r="CI21" s="150">
        <v>3</v>
      </c>
      <c r="CJ21" s="150">
        <v>4</v>
      </c>
      <c r="CK21" s="150">
        <v>3</v>
      </c>
      <c r="CL21" s="149">
        <f t="shared" si="22"/>
        <v>74</v>
      </c>
      <c r="CM21" s="150">
        <v>13</v>
      </c>
      <c r="CN21" s="150">
        <v>9</v>
      </c>
      <c r="CO21" s="150">
        <v>5</v>
      </c>
      <c r="CP21" s="150">
        <v>7</v>
      </c>
      <c r="CQ21" s="150">
        <v>9</v>
      </c>
      <c r="CR21" s="150">
        <v>8</v>
      </c>
      <c r="CS21" s="150">
        <v>8</v>
      </c>
      <c r="CT21" s="150">
        <v>8</v>
      </c>
      <c r="CU21" s="150">
        <v>7</v>
      </c>
      <c r="CV21" s="149">
        <f t="shared" si="23"/>
        <v>125</v>
      </c>
      <c r="CW21" s="150"/>
      <c r="CX21" s="150">
        <v>15</v>
      </c>
      <c r="CY21" s="150">
        <v>9</v>
      </c>
      <c r="CZ21" s="150">
        <v>10</v>
      </c>
      <c r="DA21" s="150">
        <v>13</v>
      </c>
      <c r="DB21" s="150">
        <v>19</v>
      </c>
      <c r="DC21" s="150">
        <v>12</v>
      </c>
      <c r="DD21" s="150">
        <v>7</v>
      </c>
      <c r="DE21" s="150">
        <v>8</v>
      </c>
      <c r="DF21" s="150">
        <v>13</v>
      </c>
      <c r="DG21" s="150">
        <v>19</v>
      </c>
      <c r="DH21" s="149">
        <f t="shared" si="24"/>
        <v>19</v>
      </c>
      <c r="DI21" s="150"/>
      <c r="DJ21" s="150">
        <v>12</v>
      </c>
      <c r="DK21" s="150">
        <v>5</v>
      </c>
      <c r="DL21" s="150">
        <v>2</v>
      </c>
      <c r="DM21" s="149">
        <f t="shared" si="25"/>
        <v>68</v>
      </c>
      <c r="DN21" s="150"/>
      <c r="DO21" s="150">
        <v>3</v>
      </c>
      <c r="DP21" s="150">
        <v>7</v>
      </c>
      <c r="DQ21" s="150">
        <v>6</v>
      </c>
      <c r="DR21" s="150">
        <v>5</v>
      </c>
      <c r="DS21" s="150">
        <v>6</v>
      </c>
      <c r="DT21" s="150">
        <v>6</v>
      </c>
      <c r="DU21" s="150">
        <v>8</v>
      </c>
      <c r="DV21" s="150">
        <v>5</v>
      </c>
      <c r="DW21" s="150">
        <v>6</v>
      </c>
      <c r="DX21" s="150">
        <v>5</v>
      </c>
      <c r="DY21" s="150">
        <v>5</v>
      </c>
      <c r="DZ21" s="150">
        <v>6</v>
      </c>
      <c r="EA21" s="149">
        <f t="shared" si="32"/>
        <v>33</v>
      </c>
      <c r="EB21" s="150"/>
      <c r="EC21" s="150">
        <v>17</v>
      </c>
      <c r="ED21" s="150">
        <v>6</v>
      </c>
      <c r="EE21" s="150">
        <v>5</v>
      </c>
      <c r="EF21" s="150">
        <v>5</v>
      </c>
      <c r="EG21" s="149">
        <v>14</v>
      </c>
      <c r="EH21" s="149">
        <f t="shared" si="27"/>
        <v>53</v>
      </c>
      <c r="EI21" s="150"/>
      <c r="EJ21" s="150">
        <v>20</v>
      </c>
      <c r="EK21" s="150">
        <v>5</v>
      </c>
      <c r="EL21" s="150">
        <v>18</v>
      </c>
      <c r="EM21" s="150">
        <v>5</v>
      </c>
      <c r="EN21" s="150">
        <v>5</v>
      </c>
      <c r="EO21" s="149">
        <f t="shared" si="28"/>
        <v>20</v>
      </c>
      <c r="EP21" s="150"/>
      <c r="EQ21" s="150">
        <v>5</v>
      </c>
      <c r="ER21" s="150">
        <v>6</v>
      </c>
      <c r="ES21" s="150"/>
      <c r="ET21" s="150">
        <v>6</v>
      </c>
      <c r="EU21" s="150">
        <v>3</v>
      </c>
      <c r="EV21" s="149">
        <f t="shared" si="29"/>
        <v>12</v>
      </c>
      <c r="EW21" s="150"/>
      <c r="EX21" s="150">
        <v>2</v>
      </c>
      <c r="EY21" s="150">
        <v>2</v>
      </c>
      <c r="EZ21" s="150">
        <v>6</v>
      </c>
      <c r="FA21" s="150">
        <v>2</v>
      </c>
      <c r="FB21" s="149">
        <f t="shared" si="30"/>
        <v>17</v>
      </c>
      <c r="FC21" s="150"/>
      <c r="FD21" s="150">
        <v>10</v>
      </c>
      <c r="FE21" s="150">
        <v>4</v>
      </c>
      <c r="FF21" s="150">
        <v>3</v>
      </c>
      <c r="FG21" s="149">
        <f t="shared" si="31"/>
        <v>93</v>
      </c>
      <c r="FH21" s="150">
        <v>20</v>
      </c>
      <c r="FI21" s="150">
        <v>6</v>
      </c>
      <c r="FJ21" s="150">
        <v>9</v>
      </c>
      <c r="FK21" s="150">
        <v>15</v>
      </c>
      <c r="FL21" s="150">
        <v>14</v>
      </c>
      <c r="FM21" s="150">
        <v>11</v>
      </c>
      <c r="FN21" s="150">
        <v>6</v>
      </c>
      <c r="FO21" s="150">
        <v>7</v>
      </c>
      <c r="FP21" s="150">
        <v>5</v>
      </c>
    </row>
    <row r="22" s="1" customFormat="1" ht="40" customHeight="1" spans="1:172">
      <c r="A22" s="9"/>
      <c r="B22" s="21"/>
      <c r="C22" s="21"/>
      <c r="D22" s="24" t="s">
        <v>263</v>
      </c>
      <c r="E22" s="25"/>
      <c r="F22" s="117"/>
      <c r="G22" s="26" t="s">
        <v>253</v>
      </c>
      <c r="H22" s="26"/>
      <c r="I22" s="5"/>
      <c r="J22" s="143"/>
      <c r="K22" s="146"/>
      <c r="L22" s="14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46">
        <f t="shared" si="17"/>
        <v>0</v>
      </c>
      <c r="AC22" s="14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146"/>
      <c r="AO22" s="146">
        <f t="shared" si="18"/>
        <v>0</v>
      </c>
      <c r="AP22" s="147"/>
      <c r="AQ22" s="27"/>
      <c r="AR22" s="27"/>
      <c r="AS22" s="27"/>
      <c r="AT22" s="27"/>
      <c r="AU22" s="27"/>
      <c r="AV22" s="27"/>
      <c r="AW22" s="27"/>
      <c r="AX22" s="27"/>
      <c r="AY22" s="171"/>
      <c r="AZ22" s="171">
        <f t="shared" si="19"/>
        <v>0</v>
      </c>
      <c r="BA22" s="14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146">
        <f t="shared" si="20"/>
        <v>0</v>
      </c>
      <c r="BM22" s="147"/>
      <c r="BN22" s="27"/>
      <c r="BO22" s="27"/>
      <c r="BP22" s="27"/>
      <c r="BQ22" s="27"/>
      <c r="BR22" s="27"/>
      <c r="BS22" s="27"/>
      <c r="BT22" s="27"/>
      <c r="BU22" s="27"/>
      <c r="BV22" s="27"/>
      <c r="BW22" s="146">
        <f t="shared" ref="BW22:BW29" si="34">SUM(BX22:CK22)</f>
        <v>0</v>
      </c>
      <c r="BX22" s="14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146">
        <f t="shared" ref="CL22:CL29" si="35">SUM(CM22:CU22)</f>
        <v>0</v>
      </c>
      <c r="CM22" s="147"/>
      <c r="CN22" s="27"/>
      <c r="CO22" s="27"/>
      <c r="CP22" s="27"/>
      <c r="CQ22" s="27"/>
      <c r="CR22" s="27"/>
      <c r="CS22" s="27"/>
      <c r="CT22" s="27"/>
      <c r="CU22" s="27"/>
      <c r="CV22" s="146">
        <f t="shared" si="23"/>
        <v>0</v>
      </c>
      <c r="CW22" s="14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146">
        <f t="shared" si="24"/>
        <v>0</v>
      </c>
      <c r="DI22" s="147"/>
      <c r="DJ22" s="27"/>
      <c r="DK22" s="27"/>
      <c r="DL22" s="27"/>
      <c r="DM22" s="146">
        <f t="shared" si="25"/>
        <v>0</v>
      </c>
      <c r="DN22" s="14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146">
        <f t="shared" si="32"/>
        <v>0</v>
      </c>
      <c r="EB22" s="147"/>
      <c r="EC22" s="27"/>
      <c r="ED22" s="27"/>
      <c r="EE22" s="27"/>
      <c r="EF22" s="27"/>
      <c r="EG22" s="146"/>
      <c r="EH22" s="146">
        <f t="shared" si="27"/>
        <v>0</v>
      </c>
      <c r="EI22" s="147"/>
      <c r="EJ22" s="27"/>
      <c r="EK22" s="27"/>
      <c r="EL22" s="27"/>
      <c r="EM22" s="27"/>
      <c r="EN22" s="27"/>
      <c r="EO22" s="146">
        <f t="shared" si="28"/>
        <v>0</v>
      </c>
      <c r="EP22" s="147"/>
      <c r="EQ22" s="27"/>
      <c r="ER22" s="27"/>
      <c r="ES22" s="27"/>
      <c r="ET22" s="27"/>
      <c r="EU22" s="27"/>
      <c r="EV22" s="146">
        <f t="shared" si="29"/>
        <v>0</v>
      </c>
      <c r="EW22" s="147"/>
      <c r="EX22" s="27"/>
      <c r="EY22" s="27"/>
      <c r="EZ22" s="27"/>
      <c r="FA22" s="27"/>
      <c r="FB22" s="146">
        <f t="shared" si="30"/>
        <v>0</v>
      </c>
      <c r="FC22" s="147"/>
      <c r="FD22" s="27"/>
      <c r="FE22" s="27"/>
      <c r="FF22" s="27"/>
      <c r="FG22" s="146">
        <f t="shared" ref="FG21:FG29" si="36">SUM(FH22:FP22)</f>
        <v>0</v>
      </c>
      <c r="FH22" s="147"/>
      <c r="FI22" s="27"/>
      <c r="FJ22" s="27"/>
      <c r="FK22" s="27"/>
      <c r="FL22" s="27"/>
      <c r="FM22" s="27"/>
      <c r="FN22" s="27"/>
      <c r="FO22" s="27"/>
      <c r="FP22" s="27"/>
    </row>
    <row r="23" s="1" customFormat="1" ht="40" customHeight="1" spans="1:172">
      <c r="A23" s="9"/>
      <c r="B23" s="21"/>
      <c r="C23" s="21"/>
      <c r="D23" s="111" t="s">
        <v>264</v>
      </c>
      <c r="E23" s="112"/>
      <c r="F23" s="113" t="s">
        <v>262</v>
      </c>
      <c r="G23" s="19" t="s">
        <v>253</v>
      </c>
      <c r="H23" s="19">
        <v>3</v>
      </c>
      <c r="I23" s="152">
        <v>11</v>
      </c>
      <c r="J23" s="143">
        <f t="shared" si="0"/>
        <v>11</v>
      </c>
      <c r="K23" s="149">
        <f t="shared" si="33"/>
        <v>1</v>
      </c>
      <c r="L23" s="150">
        <v>1</v>
      </c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49">
        <f t="shared" si="17"/>
        <v>0</v>
      </c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49"/>
      <c r="AO23" s="149">
        <f t="shared" si="18"/>
        <v>0</v>
      </c>
      <c r="AP23" s="150"/>
      <c r="AQ23" s="150"/>
      <c r="AR23" s="150"/>
      <c r="AS23" s="150"/>
      <c r="AT23" s="150"/>
      <c r="AU23" s="150"/>
      <c r="AV23" s="150"/>
      <c r="AW23" s="150"/>
      <c r="AX23" s="150"/>
      <c r="AY23" s="149"/>
      <c r="AZ23" s="149">
        <f t="shared" si="19"/>
        <v>0</v>
      </c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49">
        <f t="shared" si="20"/>
        <v>0</v>
      </c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49">
        <f t="shared" si="34"/>
        <v>4</v>
      </c>
      <c r="BX23" s="150"/>
      <c r="BY23" s="150">
        <v>1</v>
      </c>
      <c r="BZ23" s="150">
        <v>1</v>
      </c>
      <c r="CA23" s="150"/>
      <c r="CB23" s="150">
        <v>1</v>
      </c>
      <c r="CC23" s="150">
        <v>1</v>
      </c>
      <c r="CD23" s="150"/>
      <c r="CE23" s="150"/>
      <c r="CF23" s="150"/>
      <c r="CG23" s="150"/>
      <c r="CH23" s="150"/>
      <c r="CI23" s="150"/>
      <c r="CJ23" s="150"/>
      <c r="CK23" s="150"/>
      <c r="CL23" s="149">
        <f t="shared" si="35"/>
        <v>0</v>
      </c>
      <c r="CM23" s="150"/>
      <c r="CN23" s="150"/>
      <c r="CO23" s="150"/>
      <c r="CP23" s="150"/>
      <c r="CQ23" s="150"/>
      <c r="CR23" s="150"/>
      <c r="CS23" s="150"/>
      <c r="CT23" s="150"/>
      <c r="CU23" s="150"/>
      <c r="CV23" s="149">
        <f t="shared" si="23"/>
        <v>0</v>
      </c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49">
        <f t="shared" si="24"/>
        <v>0</v>
      </c>
      <c r="DI23" s="150"/>
      <c r="DJ23" s="150"/>
      <c r="DK23" s="150"/>
      <c r="DL23" s="150"/>
      <c r="DM23" s="149">
        <f t="shared" si="25"/>
        <v>3</v>
      </c>
      <c r="DN23" s="150"/>
      <c r="DO23" s="150">
        <v>1</v>
      </c>
      <c r="DP23" s="150"/>
      <c r="DQ23" s="150"/>
      <c r="DR23" s="150"/>
      <c r="DS23" s="150"/>
      <c r="DT23" s="150"/>
      <c r="DU23" s="150">
        <v>1</v>
      </c>
      <c r="DV23" s="150"/>
      <c r="DW23" s="150"/>
      <c r="DX23" s="150"/>
      <c r="DY23" s="150"/>
      <c r="DZ23" s="150">
        <v>1</v>
      </c>
      <c r="EA23" s="149">
        <f t="shared" si="32"/>
        <v>0</v>
      </c>
      <c r="EB23" s="150"/>
      <c r="EC23" s="150"/>
      <c r="ED23" s="150"/>
      <c r="EE23" s="150"/>
      <c r="EF23" s="150"/>
      <c r="EG23" s="149"/>
      <c r="EH23" s="149">
        <f t="shared" si="27"/>
        <v>0</v>
      </c>
      <c r="EI23" s="150"/>
      <c r="EJ23" s="150"/>
      <c r="EK23" s="150"/>
      <c r="EL23" s="150"/>
      <c r="EM23" s="150"/>
      <c r="EN23" s="150"/>
      <c r="EO23" s="149">
        <f t="shared" si="28"/>
        <v>0</v>
      </c>
      <c r="EP23" s="150"/>
      <c r="EQ23" s="150"/>
      <c r="ER23" s="150"/>
      <c r="ES23" s="150"/>
      <c r="ET23" s="150"/>
      <c r="EU23" s="150"/>
      <c r="EV23" s="149">
        <f t="shared" si="29"/>
        <v>0</v>
      </c>
      <c r="EW23" s="150"/>
      <c r="EX23" s="150"/>
      <c r="EY23" s="150"/>
      <c r="EZ23" s="150"/>
      <c r="FA23" s="150"/>
      <c r="FB23" s="149">
        <f t="shared" si="30"/>
        <v>0</v>
      </c>
      <c r="FC23" s="150"/>
      <c r="FD23" s="150"/>
      <c r="FE23" s="150"/>
      <c r="FF23" s="150"/>
      <c r="FG23" s="149">
        <f t="shared" si="36"/>
        <v>3</v>
      </c>
      <c r="FH23" s="150"/>
      <c r="FI23" s="150"/>
      <c r="FJ23" s="150">
        <v>1</v>
      </c>
      <c r="FK23" s="150"/>
      <c r="FL23" s="150">
        <v>1</v>
      </c>
      <c r="FM23" s="150"/>
      <c r="FN23" s="150">
        <v>1</v>
      </c>
      <c r="FO23" s="150"/>
      <c r="FP23" s="150"/>
    </row>
    <row r="24" s="1" customFormat="1" ht="40" customHeight="1" spans="1:172">
      <c r="A24" s="9"/>
      <c r="B24" s="21"/>
      <c r="C24" s="21"/>
      <c r="D24" s="114" t="s">
        <v>265</v>
      </c>
      <c r="E24" s="115"/>
      <c r="F24" s="116" t="s">
        <v>266</v>
      </c>
      <c r="G24" s="19" t="s">
        <v>267</v>
      </c>
      <c r="H24" s="19">
        <v>40.3</v>
      </c>
      <c r="I24" s="153">
        <v>40.53</v>
      </c>
      <c r="J24" s="143">
        <f t="shared" si="0"/>
        <v>40.53</v>
      </c>
      <c r="K24" s="149">
        <f t="shared" si="33"/>
        <v>3.32</v>
      </c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>
        <v>3.32</v>
      </c>
      <c r="W24" s="150"/>
      <c r="X24" s="150"/>
      <c r="Y24" s="150"/>
      <c r="Z24" s="150"/>
      <c r="AA24" s="150"/>
      <c r="AB24" s="149">
        <f t="shared" si="17"/>
        <v>5.1</v>
      </c>
      <c r="AC24" s="150"/>
      <c r="AD24" s="150"/>
      <c r="AE24" s="150"/>
      <c r="AF24" s="150"/>
      <c r="AG24" s="150"/>
      <c r="AH24" s="150"/>
      <c r="AI24" s="150"/>
      <c r="AJ24" s="150"/>
      <c r="AK24" s="150">
        <v>5.1</v>
      </c>
      <c r="AL24" s="150"/>
      <c r="AM24" s="150"/>
      <c r="AN24" s="149"/>
      <c r="AO24" s="149">
        <f t="shared" si="18"/>
        <v>0</v>
      </c>
      <c r="AP24" s="150"/>
      <c r="AQ24" s="150"/>
      <c r="AR24" s="150"/>
      <c r="AS24" s="150"/>
      <c r="AT24" s="150"/>
      <c r="AU24" s="150"/>
      <c r="AV24" s="150"/>
      <c r="AW24" s="150"/>
      <c r="AX24" s="150"/>
      <c r="AY24" s="149">
        <v>6.04</v>
      </c>
      <c r="AZ24" s="149">
        <f t="shared" si="19"/>
        <v>6.67</v>
      </c>
      <c r="BA24" s="150"/>
      <c r="BB24" s="150"/>
      <c r="BC24" s="150"/>
      <c r="BD24" s="150"/>
      <c r="BE24" s="150"/>
      <c r="BF24" s="150">
        <v>6.67</v>
      </c>
      <c r="BG24" s="150"/>
      <c r="BH24" s="150"/>
      <c r="BI24" s="150"/>
      <c r="BJ24" s="150"/>
      <c r="BK24" s="150"/>
      <c r="BL24" s="149">
        <f t="shared" si="20"/>
        <v>3.07</v>
      </c>
      <c r="BM24" s="150"/>
      <c r="BN24" s="150"/>
      <c r="BO24" s="150"/>
      <c r="BP24" s="150"/>
      <c r="BQ24" s="150"/>
      <c r="BR24" s="150"/>
      <c r="BS24" s="150"/>
      <c r="BT24" s="150"/>
      <c r="BU24" s="150">
        <v>3.07</v>
      </c>
      <c r="BV24" s="150"/>
      <c r="BW24" s="149">
        <f t="shared" si="34"/>
        <v>0</v>
      </c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49">
        <f t="shared" si="35"/>
        <v>1.14</v>
      </c>
      <c r="CM24" s="150"/>
      <c r="CN24" s="150"/>
      <c r="CO24" s="150"/>
      <c r="CP24" s="150">
        <v>1.14</v>
      </c>
      <c r="CQ24" s="150"/>
      <c r="CR24" s="150"/>
      <c r="CS24" s="150"/>
      <c r="CT24" s="150"/>
      <c r="CU24" s="150"/>
      <c r="CV24" s="149">
        <f t="shared" si="23"/>
        <v>0</v>
      </c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49">
        <f t="shared" si="24"/>
        <v>0</v>
      </c>
      <c r="DI24" s="150"/>
      <c r="DJ24" s="150"/>
      <c r="DK24" s="150"/>
      <c r="DL24" s="150"/>
      <c r="DM24" s="149">
        <f t="shared" si="25"/>
        <v>3.42</v>
      </c>
      <c r="DN24" s="150"/>
      <c r="DO24" s="150"/>
      <c r="DP24" s="150"/>
      <c r="DQ24" s="150"/>
      <c r="DR24" s="150"/>
      <c r="DS24" s="150">
        <v>2.1</v>
      </c>
      <c r="DT24" s="150"/>
      <c r="DU24" s="150"/>
      <c r="DV24" s="150">
        <v>1.32</v>
      </c>
      <c r="DW24" s="150"/>
      <c r="DX24" s="150"/>
      <c r="DY24" s="150"/>
      <c r="DZ24" s="150"/>
      <c r="EA24" s="149">
        <f t="shared" si="32"/>
        <v>0</v>
      </c>
      <c r="EB24" s="150"/>
      <c r="EC24" s="150"/>
      <c r="ED24" s="150"/>
      <c r="EE24" s="150"/>
      <c r="EF24" s="150"/>
      <c r="EG24" s="149"/>
      <c r="EH24" s="149">
        <f t="shared" si="27"/>
        <v>0</v>
      </c>
      <c r="EI24" s="150"/>
      <c r="EJ24" s="150"/>
      <c r="EK24" s="150"/>
      <c r="EL24" s="150"/>
      <c r="EM24" s="150"/>
      <c r="EN24" s="150"/>
      <c r="EO24" s="149">
        <f t="shared" si="28"/>
        <v>10.36</v>
      </c>
      <c r="EP24" s="150"/>
      <c r="EQ24" s="150"/>
      <c r="ER24" s="150">
        <v>5.36</v>
      </c>
      <c r="ES24" s="150"/>
      <c r="ET24" s="150"/>
      <c r="EU24" s="150">
        <v>5</v>
      </c>
      <c r="EV24" s="149">
        <f t="shared" si="29"/>
        <v>0</v>
      </c>
      <c r="EW24" s="150"/>
      <c r="EX24" s="150"/>
      <c r="EY24" s="150"/>
      <c r="EZ24" s="150"/>
      <c r="FA24" s="150"/>
      <c r="FB24" s="149">
        <f t="shared" si="30"/>
        <v>0</v>
      </c>
      <c r="FC24" s="150"/>
      <c r="FD24" s="150"/>
      <c r="FE24" s="150"/>
      <c r="FF24" s="150"/>
      <c r="FG24" s="149">
        <f t="shared" si="36"/>
        <v>1.41</v>
      </c>
      <c r="FH24" s="150"/>
      <c r="FI24" s="150"/>
      <c r="FJ24" s="150"/>
      <c r="FK24" s="150"/>
      <c r="FL24" s="150"/>
      <c r="FM24" s="150">
        <v>1.41</v>
      </c>
      <c r="FN24" s="150"/>
      <c r="FO24" s="150"/>
      <c r="FP24" s="150"/>
    </row>
    <row r="25" s="1" customFormat="1" ht="40" customHeight="1" spans="1:172">
      <c r="A25" s="9"/>
      <c r="B25" s="21"/>
      <c r="C25" s="21"/>
      <c r="D25" s="122" t="s">
        <v>268</v>
      </c>
      <c r="E25" s="123"/>
      <c r="F25" s="116" t="s">
        <v>266</v>
      </c>
      <c r="G25" s="26" t="s">
        <v>267</v>
      </c>
      <c r="H25" s="26"/>
      <c r="I25" s="147">
        <v>467.22</v>
      </c>
      <c r="J25" s="143">
        <f t="shared" si="0"/>
        <v>467.22</v>
      </c>
      <c r="K25" s="149">
        <f t="shared" si="33"/>
        <v>25.48</v>
      </c>
      <c r="L25" s="150"/>
      <c r="M25" s="150">
        <v>0.29</v>
      </c>
      <c r="N25" s="150">
        <v>0.43</v>
      </c>
      <c r="O25" s="150">
        <v>0.31</v>
      </c>
      <c r="P25" s="150">
        <v>0.71</v>
      </c>
      <c r="Q25" s="150">
        <v>2.86</v>
      </c>
      <c r="R25" s="150">
        <v>1.64</v>
      </c>
      <c r="S25" s="150">
        <v>0.17</v>
      </c>
      <c r="T25" s="150">
        <v>1.57</v>
      </c>
      <c r="U25" s="150">
        <v>2.86</v>
      </c>
      <c r="V25" s="150">
        <v>3.37</v>
      </c>
      <c r="W25" s="150">
        <v>3.01</v>
      </c>
      <c r="X25" s="150">
        <v>3.18</v>
      </c>
      <c r="Y25" s="150">
        <v>3.85</v>
      </c>
      <c r="Z25" s="150">
        <v>1.23</v>
      </c>
      <c r="AA25" s="150"/>
      <c r="AB25" s="149">
        <f t="shared" si="17"/>
        <v>36.02</v>
      </c>
      <c r="AC25" s="150"/>
      <c r="AD25" s="150">
        <v>8.31</v>
      </c>
      <c r="AE25" s="150">
        <v>5.82</v>
      </c>
      <c r="AF25" s="150">
        <v>2.44</v>
      </c>
      <c r="AG25" s="150">
        <v>3.69</v>
      </c>
      <c r="AH25" s="150">
        <v>2.25</v>
      </c>
      <c r="AI25" s="150">
        <v>4.35</v>
      </c>
      <c r="AJ25" s="150">
        <v>3.27</v>
      </c>
      <c r="AK25" s="150">
        <v>2.73</v>
      </c>
      <c r="AL25" s="150">
        <v>1.86</v>
      </c>
      <c r="AM25" s="150">
        <v>1.3</v>
      </c>
      <c r="AN25" s="149">
        <v>3.24</v>
      </c>
      <c r="AO25" s="149">
        <f t="shared" si="18"/>
        <v>45.95</v>
      </c>
      <c r="AP25" s="150"/>
      <c r="AQ25" s="150">
        <v>4.65</v>
      </c>
      <c r="AR25" s="150">
        <v>5.36</v>
      </c>
      <c r="AS25" s="150">
        <v>3.75</v>
      </c>
      <c r="AT25" s="150">
        <v>3.91</v>
      </c>
      <c r="AU25" s="150">
        <v>8.93</v>
      </c>
      <c r="AV25" s="150">
        <v>4.88</v>
      </c>
      <c r="AW25" s="150">
        <v>3.72</v>
      </c>
      <c r="AX25" s="150">
        <v>10.75</v>
      </c>
      <c r="AY25" s="149">
        <v>6.58</v>
      </c>
      <c r="AZ25" s="149">
        <f t="shared" si="19"/>
        <v>31.68</v>
      </c>
      <c r="BA25" s="150"/>
      <c r="BB25" s="150">
        <v>2.46</v>
      </c>
      <c r="BC25" s="150">
        <v>3.62</v>
      </c>
      <c r="BD25" s="150">
        <v>5.19</v>
      </c>
      <c r="BE25" s="150">
        <v>3.18</v>
      </c>
      <c r="BF25" s="150">
        <v>6.49</v>
      </c>
      <c r="BG25" s="150">
        <v>1.53</v>
      </c>
      <c r="BH25" s="150">
        <v>3.93</v>
      </c>
      <c r="BI25" s="150">
        <v>1.14</v>
      </c>
      <c r="BJ25" s="150">
        <v>2.51</v>
      </c>
      <c r="BK25" s="150">
        <v>1.63</v>
      </c>
      <c r="BL25" s="149">
        <f t="shared" si="20"/>
        <v>25.65</v>
      </c>
      <c r="BM25" s="150"/>
      <c r="BN25" s="150">
        <v>1.23</v>
      </c>
      <c r="BO25" s="150">
        <v>2.54</v>
      </c>
      <c r="BP25" s="150">
        <v>2.72</v>
      </c>
      <c r="BQ25" s="150">
        <v>2.06</v>
      </c>
      <c r="BR25" s="150">
        <v>2.96</v>
      </c>
      <c r="BS25" s="150">
        <v>2.41</v>
      </c>
      <c r="BT25" s="150">
        <v>1.49</v>
      </c>
      <c r="BU25" s="150">
        <v>4.15</v>
      </c>
      <c r="BV25" s="150">
        <v>6.09</v>
      </c>
      <c r="BW25" s="149">
        <f t="shared" si="34"/>
        <v>40.37</v>
      </c>
      <c r="BX25" s="150"/>
      <c r="BY25" s="150">
        <v>1.44</v>
      </c>
      <c r="BZ25" s="150">
        <v>3.5</v>
      </c>
      <c r="CA25" s="150">
        <v>2.88</v>
      </c>
      <c r="CB25" s="150">
        <v>4.65</v>
      </c>
      <c r="CC25" s="150">
        <v>2.61</v>
      </c>
      <c r="CD25" s="150">
        <v>6.24</v>
      </c>
      <c r="CE25" s="150">
        <v>5.11</v>
      </c>
      <c r="CF25" s="150">
        <v>3.11</v>
      </c>
      <c r="CG25" s="150">
        <v>1.8</v>
      </c>
      <c r="CH25" s="150">
        <v>0.97</v>
      </c>
      <c r="CI25" s="150">
        <v>2.5</v>
      </c>
      <c r="CJ25" s="150">
        <v>3.37</v>
      </c>
      <c r="CK25" s="150">
        <v>2.19</v>
      </c>
      <c r="CL25" s="149">
        <f t="shared" si="35"/>
        <v>34.3</v>
      </c>
      <c r="CM25" s="150"/>
      <c r="CN25" s="150">
        <v>4.17</v>
      </c>
      <c r="CO25" s="150">
        <v>8.74</v>
      </c>
      <c r="CP25" s="150">
        <v>1.99</v>
      </c>
      <c r="CQ25" s="150">
        <v>2.3</v>
      </c>
      <c r="CR25" s="150">
        <v>2.94</v>
      </c>
      <c r="CS25" s="150">
        <v>5.09</v>
      </c>
      <c r="CT25" s="150">
        <v>5.14</v>
      </c>
      <c r="CU25" s="150">
        <v>3.93</v>
      </c>
      <c r="CV25" s="149">
        <f t="shared" si="23"/>
        <v>47.04</v>
      </c>
      <c r="CW25" s="150"/>
      <c r="CX25" s="150">
        <v>5.94</v>
      </c>
      <c r="CY25" s="150">
        <v>2.3</v>
      </c>
      <c r="CZ25" s="150">
        <v>3.01</v>
      </c>
      <c r="DA25" s="150">
        <v>5.2</v>
      </c>
      <c r="DB25" s="150">
        <v>6.37</v>
      </c>
      <c r="DC25" s="150">
        <v>5.37</v>
      </c>
      <c r="DD25" s="150">
        <v>3.45</v>
      </c>
      <c r="DE25" s="150">
        <v>7.57</v>
      </c>
      <c r="DF25" s="150">
        <v>6.52</v>
      </c>
      <c r="DG25" s="150">
        <v>1.31</v>
      </c>
      <c r="DH25" s="149">
        <f t="shared" si="24"/>
        <v>14.46</v>
      </c>
      <c r="DI25" s="150"/>
      <c r="DJ25" s="150">
        <v>2.34</v>
      </c>
      <c r="DK25" s="150">
        <v>8.4</v>
      </c>
      <c r="DL25" s="150">
        <v>3.72</v>
      </c>
      <c r="DM25" s="149">
        <f t="shared" si="25"/>
        <v>56.29</v>
      </c>
      <c r="DN25" s="150"/>
      <c r="DO25" s="150">
        <v>3.34</v>
      </c>
      <c r="DP25" s="150">
        <v>1.19</v>
      </c>
      <c r="DQ25" s="150">
        <v>10.22</v>
      </c>
      <c r="DR25" s="150">
        <v>14.42</v>
      </c>
      <c r="DS25" s="150">
        <v>3.17</v>
      </c>
      <c r="DT25" s="150">
        <v>1.96</v>
      </c>
      <c r="DU25" s="150">
        <v>4.4</v>
      </c>
      <c r="DV25" s="150">
        <v>1.76</v>
      </c>
      <c r="DW25" s="150">
        <v>1.25</v>
      </c>
      <c r="DX25" s="150">
        <v>4.43</v>
      </c>
      <c r="DY25" s="150">
        <v>4.65</v>
      </c>
      <c r="DZ25" s="150">
        <v>5.5</v>
      </c>
      <c r="EA25" s="149">
        <f t="shared" si="32"/>
        <v>30.66</v>
      </c>
      <c r="EB25" s="150"/>
      <c r="EC25" s="150">
        <v>9.87</v>
      </c>
      <c r="ED25" s="150">
        <v>6.64</v>
      </c>
      <c r="EE25" s="150">
        <v>5.2</v>
      </c>
      <c r="EF25" s="150">
        <v>8.95</v>
      </c>
      <c r="EG25" s="149">
        <v>7.89</v>
      </c>
      <c r="EH25" s="149">
        <f t="shared" si="27"/>
        <v>22.53</v>
      </c>
      <c r="EI25" s="150"/>
      <c r="EJ25" s="150">
        <v>5.21</v>
      </c>
      <c r="EK25" s="150">
        <v>2.98</v>
      </c>
      <c r="EL25" s="150">
        <v>2.51</v>
      </c>
      <c r="EM25" s="150">
        <v>5.57</v>
      </c>
      <c r="EN25" s="150">
        <v>6.26</v>
      </c>
      <c r="EO25" s="149">
        <f t="shared" si="28"/>
        <v>0</v>
      </c>
      <c r="EP25" s="150"/>
      <c r="EQ25" s="150"/>
      <c r="ER25" s="150"/>
      <c r="ES25" s="150"/>
      <c r="ET25" s="150"/>
      <c r="EU25" s="150"/>
      <c r="EV25" s="149">
        <f t="shared" si="29"/>
        <v>0</v>
      </c>
      <c r="EW25" s="150"/>
      <c r="EX25" s="150"/>
      <c r="EY25" s="150"/>
      <c r="EZ25" s="150"/>
      <c r="FA25" s="150"/>
      <c r="FB25" s="149">
        <f t="shared" si="30"/>
        <v>4.88</v>
      </c>
      <c r="FC25" s="150"/>
      <c r="FD25" s="150">
        <v>1.9</v>
      </c>
      <c r="FE25" s="150">
        <v>1.79</v>
      </c>
      <c r="FF25" s="150">
        <v>1.19</v>
      </c>
      <c r="FG25" s="149">
        <f t="shared" si="36"/>
        <v>34.2</v>
      </c>
      <c r="FH25" s="150"/>
      <c r="FI25" s="150">
        <v>2.99</v>
      </c>
      <c r="FJ25" s="150">
        <v>4.62</v>
      </c>
      <c r="FK25" s="150">
        <v>3.82</v>
      </c>
      <c r="FL25" s="150">
        <v>4</v>
      </c>
      <c r="FM25" s="150">
        <v>5.78</v>
      </c>
      <c r="FN25" s="150">
        <v>3.91</v>
      </c>
      <c r="FO25" s="150">
        <v>2.35</v>
      </c>
      <c r="FP25" s="150">
        <v>6.73</v>
      </c>
    </row>
    <row r="26" s="1" customFormat="1" ht="40" customHeight="1" spans="1:172">
      <c r="A26" s="9"/>
      <c r="B26" s="21"/>
      <c r="C26" s="21"/>
      <c r="D26" s="114" t="s">
        <v>269</v>
      </c>
      <c r="E26" s="115"/>
      <c r="F26" s="116" t="s">
        <v>266</v>
      </c>
      <c r="G26" s="19" t="s">
        <v>270</v>
      </c>
      <c r="H26" s="19">
        <v>8534</v>
      </c>
      <c r="I26" s="153">
        <v>8534</v>
      </c>
      <c r="J26" s="143">
        <f t="shared" si="0"/>
        <v>8534</v>
      </c>
      <c r="K26" s="149">
        <f t="shared" ref="K25:K29" si="37">SUM(L26:AA26)</f>
        <v>618</v>
      </c>
      <c r="L26" s="150"/>
      <c r="M26" s="150">
        <v>9</v>
      </c>
      <c r="N26" s="150">
        <v>13</v>
      </c>
      <c r="O26" s="150">
        <v>5</v>
      </c>
      <c r="P26" s="150">
        <v>39</v>
      </c>
      <c r="Q26" s="150">
        <v>39</v>
      </c>
      <c r="R26" s="150">
        <v>34</v>
      </c>
      <c r="S26" s="150">
        <v>9</v>
      </c>
      <c r="T26" s="150">
        <v>34</v>
      </c>
      <c r="U26" s="150">
        <v>56</v>
      </c>
      <c r="V26" s="150">
        <v>30</v>
      </c>
      <c r="W26" s="150">
        <v>170</v>
      </c>
      <c r="X26" s="150">
        <v>118</v>
      </c>
      <c r="Y26" s="150">
        <v>33</v>
      </c>
      <c r="Z26" s="150">
        <v>29</v>
      </c>
      <c r="AA26" s="150"/>
      <c r="AB26" s="149">
        <f t="shared" si="17"/>
        <v>946</v>
      </c>
      <c r="AC26" s="150"/>
      <c r="AD26" s="150">
        <v>117</v>
      </c>
      <c r="AE26" s="150">
        <v>94</v>
      </c>
      <c r="AF26" s="150">
        <v>138</v>
      </c>
      <c r="AG26" s="150">
        <v>150</v>
      </c>
      <c r="AH26" s="150">
        <v>125</v>
      </c>
      <c r="AI26" s="150">
        <v>86</v>
      </c>
      <c r="AJ26" s="150">
        <v>77</v>
      </c>
      <c r="AK26" s="150">
        <v>112</v>
      </c>
      <c r="AL26" s="150">
        <v>33</v>
      </c>
      <c r="AM26" s="150">
        <v>14</v>
      </c>
      <c r="AN26" s="149">
        <v>371</v>
      </c>
      <c r="AO26" s="149">
        <f t="shared" si="18"/>
        <v>742</v>
      </c>
      <c r="AP26" s="150"/>
      <c r="AQ26" s="150">
        <v>48</v>
      </c>
      <c r="AR26" s="150">
        <v>49</v>
      </c>
      <c r="AS26" s="150">
        <v>33</v>
      </c>
      <c r="AT26" s="150">
        <v>152</v>
      </c>
      <c r="AU26" s="150">
        <v>55</v>
      </c>
      <c r="AV26" s="150">
        <v>74</v>
      </c>
      <c r="AW26" s="150">
        <v>103</v>
      </c>
      <c r="AX26" s="150">
        <v>228</v>
      </c>
      <c r="AY26" s="149">
        <v>300</v>
      </c>
      <c r="AZ26" s="149">
        <f t="shared" si="19"/>
        <v>428</v>
      </c>
      <c r="BA26" s="150"/>
      <c r="BB26" s="150">
        <v>65</v>
      </c>
      <c r="BC26" s="150">
        <v>60</v>
      </c>
      <c r="BD26" s="150">
        <v>29</v>
      </c>
      <c r="BE26" s="150">
        <v>14</v>
      </c>
      <c r="BF26" s="150">
        <v>36</v>
      </c>
      <c r="BG26" s="150">
        <v>57</v>
      </c>
      <c r="BH26" s="150">
        <v>75</v>
      </c>
      <c r="BI26" s="150">
        <v>25</v>
      </c>
      <c r="BJ26" s="150">
        <v>36</v>
      </c>
      <c r="BK26" s="150">
        <v>31</v>
      </c>
      <c r="BL26" s="149">
        <f t="shared" si="20"/>
        <v>288</v>
      </c>
      <c r="BM26" s="150"/>
      <c r="BN26" s="150">
        <v>31</v>
      </c>
      <c r="BO26" s="150">
        <v>31</v>
      </c>
      <c r="BP26" s="150">
        <v>19</v>
      </c>
      <c r="BQ26" s="150">
        <v>20</v>
      </c>
      <c r="BR26" s="150">
        <v>42</v>
      </c>
      <c r="BS26" s="150">
        <v>26</v>
      </c>
      <c r="BT26" s="150">
        <v>25</v>
      </c>
      <c r="BU26" s="150">
        <v>54</v>
      </c>
      <c r="BV26" s="150">
        <v>40</v>
      </c>
      <c r="BW26" s="149">
        <f t="shared" si="34"/>
        <v>899</v>
      </c>
      <c r="BX26" s="150"/>
      <c r="BY26" s="150">
        <v>27</v>
      </c>
      <c r="BZ26" s="150">
        <v>29</v>
      </c>
      <c r="CA26" s="150">
        <v>218</v>
      </c>
      <c r="CB26" s="150">
        <v>76</v>
      </c>
      <c r="CC26" s="150">
        <v>59</v>
      </c>
      <c r="CD26" s="150">
        <v>34</v>
      </c>
      <c r="CE26" s="150">
        <v>55</v>
      </c>
      <c r="CF26" s="150">
        <v>68</v>
      </c>
      <c r="CG26" s="150">
        <v>46</v>
      </c>
      <c r="CH26" s="150">
        <v>31</v>
      </c>
      <c r="CI26" s="150">
        <v>103</v>
      </c>
      <c r="CJ26" s="150">
        <v>84</v>
      </c>
      <c r="CK26" s="150">
        <v>69</v>
      </c>
      <c r="CL26" s="149">
        <f t="shared" si="35"/>
        <v>777</v>
      </c>
      <c r="CM26" s="150"/>
      <c r="CN26" s="150">
        <v>62</v>
      </c>
      <c r="CO26" s="150">
        <v>78</v>
      </c>
      <c r="CP26" s="150">
        <v>45</v>
      </c>
      <c r="CQ26" s="150">
        <v>76</v>
      </c>
      <c r="CR26" s="150">
        <v>106</v>
      </c>
      <c r="CS26" s="150">
        <v>74</v>
      </c>
      <c r="CT26" s="150">
        <v>199</v>
      </c>
      <c r="CU26" s="150">
        <v>137</v>
      </c>
      <c r="CV26" s="149">
        <f t="shared" si="23"/>
        <v>609</v>
      </c>
      <c r="CW26" s="150"/>
      <c r="CX26" s="150">
        <v>42</v>
      </c>
      <c r="CY26" s="150">
        <v>43</v>
      </c>
      <c r="CZ26" s="150">
        <v>99</v>
      </c>
      <c r="DA26" s="150">
        <v>74</v>
      </c>
      <c r="DB26" s="150">
        <v>86</v>
      </c>
      <c r="DC26" s="150">
        <v>30</v>
      </c>
      <c r="DD26" s="150">
        <v>25</v>
      </c>
      <c r="DE26" s="150">
        <v>37</v>
      </c>
      <c r="DF26" s="150">
        <v>142</v>
      </c>
      <c r="DG26" s="150">
        <v>31</v>
      </c>
      <c r="DH26" s="149">
        <f t="shared" si="24"/>
        <v>233</v>
      </c>
      <c r="DI26" s="150"/>
      <c r="DJ26" s="150">
        <v>86</v>
      </c>
      <c r="DK26" s="150">
        <v>80</v>
      </c>
      <c r="DL26" s="150">
        <v>67</v>
      </c>
      <c r="DM26" s="149">
        <f t="shared" si="25"/>
        <v>601</v>
      </c>
      <c r="DN26" s="150"/>
      <c r="DO26" s="150">
        <v>35</v>
      </c>
      <c r="DP26" s="150">
        <v>25</v>
      </c>
      <c r="DQ26" s="150">
        <v>66</v>
      </c>
      <c r="DR26" s="150">
        <v>58</v>
      </c>
      <c r="DS26" s="150">
        <v>51</v>
      </c>
      <c r="DT26" s="150">
        <v>67</v>
      </c>
      <c r="DU26" s="150">
        <v>56</v>
      </c>
      <c r="DV26" s="150">
        <v>41</v>
      </c>
      <c r="DW26" s="150">
        <v>64</v>
      </c>
      <c r="DX26" s="150">
        <v>60</v>
      </c>
      <c r="DY26" s="150">
        <v>34</v>
      </c>
      <c r="DZ26" s="150">
        <v>44</v>
      </c>
      <c r="EA26" s="149">
        <f t="shared" si="32"/>
        <v>296</v>
      </c>
      <c r="EB26" s="150"/>
      <c r="EC26" s="150">
        <v>105</v>
      </c>
      <c r="ED26" s="150">
        <v>63</v>
      </c>
      <c r="EE26" s="150">
        <v>50</v>
      </c>
      <c r="EF26" s="150">
        <v>78</v>
      </c>
      <c r="EG26" s="149">
        <v>115</v>
      </c>
      <c r="EH26" s="149">
        <f t="shared" si="27"/>
        <v>258</v>
      </c>
      <c r="EI26" s="150"/>
      <c r="EJ26" s="150">
        <v>77</v>
      </c>
      <c r="EK26" s="150">
        <v>24</v>
      </c>
      <c r="EL26" s="150">
        <v>39</v>
      </c>
      <c r="EM26" s="150">
        <v>78</v>
      </c>
      <c r="EN26" s="150">
        <v>40</v>
      </c>
      <c r="EO26" s="149">
        <f t="shared" si="28"/>
        <v>203</v>
      </c>
      <c r="EP26" s="150"/>
      <c r="EQ26" s="150">
        <v>58</v>
      </c>
      <c r="ER26" s="150">
        <v>25</v>
      </c>
      <c r="ES26" s="150">
        <v>61</v>
      </c>
      <c r="ET26" s="150">
        <v>11</v>
      </c>
      <c r="EU26" s="150">
        <v>48</v>
      </c>
      <c r="EV26" s="149">
        <f t="shared" si="29"/>
        <v>141</v>
      </c>
      <c r="EW26" s="150"/>
      <c r="EX26" s="150">
        <v>30</v>
      </c>
      <c r="EY26" s="150">
        <v>44</v>
      </c>
      <c r="EZ26" s="150">
        <v>53</v>
      </c>
      <c r="FA26" s="150">
        <v>14</v>
      </c>
      <c r="FB26" s="149">
        <f t="shared" si="30"/>
        <v>144</v>
      </c>
      <c r="FC26" s="150"/>
      <c r="FD26" s="150">
        <v>43</v>
      </c>
      <c r="FE26" s="150">
        <v>69</v>
      </c>
      <c r="FF26" s="150">
        <v>32</v>
      </c>
      <c r="FG26" s="149">
        <f t="shared" si="36"/>
        <v>565</v>
      </c>
      <c r="FH26" s="150"/>
      <c r="FI26" s="150">
        <v>64</v>
      </c>
      <c r="FJ26" s="150">
        <v>96</v>
      </c>
      <c r="FK26" s="150">
        <v>122</v>
      </c>
      <c r="FL26" s="150">
        <v>93</v>
      </c>
      <c r="FM26" s="150">
        <v>62</v>
      </c>
      <c r="FN26" s="150">
        <v>34</v>
      </c>
      <c r="FO26" s="150">
        <v>50</v>
      </c>
      <c r="FP26" s="150">
        <v>44</v>
      </c>
    </row>
    <row r="27" s="1" customFormat="1" ht="40" customHeight="1" spans="1:172">
      <c r="A27" s="9"/>
      <c r="B27" s="21"/>
      <c r="C27" s="21"/>
      <c r="D27" s="28" t="s">
        <v>271</v>
      </c>
      <c r="E27" s="29"/>
      <c r="F27" s="118"/>
      <c r="G27" s="124" t="s">
        <v>272</v>
      </c>
      <c r="H27" s="26"/>
      <c r="I27" s="27"/>
      <c r="J27" s="143"/>
      <c r="K27" s="146"/>
      <c r="L27" s="14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146">
        <f t="shared" si="17"/>
        <v>0</v>
      </c>
      <c r="AC27" s="14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146"/>
      <c r="AO27" s="146">
        <f t="shared" si="18"/>
        <v>0</v>
      </c>
      <c r="AP27" s="147"/>
      <c r="AQ27" s="27"/>
      <c r="AR27" s="27"/>
      <c r="AS27" s="27"/>
      <c r="AT27" s="27"/>
      <c r="AU27" s="27"/>
      <c r="AV27" s="27"/>
      <c r="AW27" s="27"/>
      <c r="AX27" s="27"/>
      <c r="AY27" s="171"/>
      <c r="AZ27" s="171">
        <f t="shared" si="19"/>
        <v>0</v>
      </c>
      <c r="BA27" s="14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146">
        <f t="shared" si="20"/>
        <v>0</v>
      </c>
      <c r="BM27" s="147"/>
      <c r="BN27" s="27"/>
      <c r="BO27" s="27"/>
      <c r="BP27" s="27"/>
      <c r="BQ27" s="27"/>
      <c r="BR27" s="27"/>
      <c r="BS27" s="27"/>
      <c r="BT27" s="27"/>
      <c r="BU27" s="27"/>
      <c r="BV27" s="27"/>
      <c r="BW27" s="146">
        <f t="shared" si="34"/>
        <v>0</v>
      </c>
      <c r="BX27" s="14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146">
        <f t="shared" si="35"/>
        <v>0</v>
      </c>
      <c r="CM27" s="147"/>
      <c r="CN27" s="27"/>
      <c r="CO27" s="27"/>
      <c r="CP27" s="27"/>
      <c r="CQ27" s="27"/>
      <c r="CR27" s="27"/>
      <c r="CS27" s="27"/>
      <c r="CT27" s="27"/>
      <c r="CU27" s="27"/>
      <c r="CV27" s="146">
        <f t="shared" si="23"/>
        <v>0</v>
      </c>
      <c r="CW27" s="14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146">
        <f t="shared" si="24"/>
        <v>0</v>
      </c>
      <c r="DI27" s="147"/>
      <c r="DJ27" s="27"/>
      <c r="DK27" s="27"/>
      <c r="DL27" s="27"/>
      <c r="DM27" s="146">
        <f t="shared" si="25"/>
        <v>0</v>
      </c>
      <c r="DN27" s="14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146">
        <f t="shared" si="32"/>
        <v>0</v>
      </c>
      <c r="EB27" s="147"/>
      <c r="EC27" s="27"/>
      <c r="ED27" s="27"/>
      <c r="EE27" s="27"/>
      <c r="EF27" s="27"/>
      <c r="EG27" s="146"/>
      <c r="EH27" s="146">
        <f t="shared" si="27"/>
        <v>0</v>
      </c>
      <c r="EI27" s="147"/>
      <c r="EJ27" s="27"/>
      <c r="EK27" s="27"/>
      <c r="EL27" s="27"/>
      <c r="EM27" s="27"/>
      <c r="EN27" s="27"/>
      <c r="EO27" s="146">
        <f t="shared" si="28"/>
        <v>0</v>
      </c>
      <c r="EP27" s="147"/>
      <c r="EQ27" s="27"/>
      <c r="ER27" s="27"/>
      <c r="ES27" s="27"/>
      <c r="ET27" s="27"/>
      <c r="EU27" s="27"/>
      <c r="EV27" s="146">
        <f t="shared" si="29"/>
        <v>0</v>
      </c>
      <c r="EW27" s="147"/>
      <c r="EX27" s="27"/>
      <c r="EY27" s="27"/>
      <c r="EZ27" s="27"/>
      <c r="FA27" s="27"/>
      <c r="FB27" s="146">
        <f t="shared" si="30"/>
        <v>0</v>
      </c>
      <c r="FC27" s="147"/>
      <c r="FD27" s="27"/>
      <c r="FE27" s="27"/>
      <c r="FF27" s="27"/>
      <c r="FG27" s="146">
        <f t="shared" si="36"/>
        <v>0</v>
      </c>
      <c r="FH27" s="147"/>
      <c r="FI27" s="27"/>
      <c r="FJ27" s="27"/>
      <c r="FK27" s="27"/>
      <c r="FL27" s="27"/>
      <c r="FM27" s="27"/>
      <c r="FN27" s="27"/>
      <c r="FO27" s="27"/>
      <c r="FP27" s="27"/>
    </row>
    <row r="28" s="1" customFormat="1" ht="40" customHeight="1" spans="1:172">
      <c r="A28" s="9"/>
      <c r="B28" s="21"/>
      <c r="C28" s="21"/>
      <c r="D28" s="122" t="s">
        <v>273</v>
      </c>
      <c r="E28" s="123"/>
      <c r="F28" s="125" t="s">
        <v>251</v>
      </c>
      <c r="G28" s="26" t="s">
        <v>249</v>
      </c>
      <c r="H28" s="26"/>
      <c r="I28" s="154">
        <v>3099</v>
      </c>
      <c r="J28" s="143">
        <f t="shared" si="0"/>
        <v>3099</v>
      </c>
      <c r="K28" s="58">
        <f>SUM(L28:AA28)</f>
        <v>448</v>
      </c>
      <c r="L28" s="70"/>
      <c r="M28" s="70">
        <v>15</v>
      </c>
      <c r="N28" s="70">
        <v>18</v>
      </c>
      <c r="O28" s="70">
        <v>4</v>
      </c>
      <c r="P28" s="70">
        <v>21</v>
      </c>
      <c r="Q28" s="70">
        <v>2</v>
      </c>
      <c r="R28" s="70">
        <v>33</v>
      </c>
      <c r="S28" s="70">
        <v>10</v>
      </c>
      <c r="T28" s="70">
        <v>15</v>
      </c>
      <c r="U28" s="70">
        <v>81</v>
      </c>
      <c r="V28" s="70">
        <v>52</v>
      </c>
      <c r="W28" s="70">
        <v>50</v>
      </c>
      <c r="X28" s="70">
        <v>40</v>
      </c>
      <c r="Y28" s="70">
        <v>17</v>
      </c>
      <c r="Z28" s="70">
        <v>80</v>
      </c>
      <c r="AA28" s="70">
        <v>10</v>
      </c>
      <c r="AB28" s="58">
        <f t="shared" si="17"/>
        <v>85</v>
      </c>
      <c r="AC28" s="70">
        <v>0</v>
      </c>
      <c r="AD28" s="70">
        <v>26</v>
      </c>
      <c r="AE28" s="70">
        <v>13</v>
      </c>
      <c r="AF28" s="70">
        <v>6</v>
      </c>
      <c r="AG28" s="70">
        <v>14</v>
      </c>
      <c r="AH28" s="70">
        <v>2</v>
      </c>
      <c r="AI28" s="70">
        <v>14</v>
      </c>
      <c r="AJ28" s="70">
        <v>2</v>
      </c>
      <c r="AK28" s="70">
        <v>2</v>
      </c>
      <c r="AL28" s="70">
        <v>1</v>
      </c>
      <c r="AM28" s="70">
        <v>5</v>
      </c>
      <c r="AN28" s="58">
        <v>10</v>
      </c>
      <c r="AO28" s="58">
        <f t="shared" si="18"/>
        <v>328</v>
      </c>
      <c r="AP28" s="70">
        <v>0</v>
      </c>
      <c r="AQ28" s="70">
        <v>45</v>
      </c>
      <c r="AR28" s="70">
        <v>44</v>
      </c>
      <c r="AS28" s="70">
        <v>110</v>
      </c>
      <c r="AT28" s="70">
        <v>36</v>
      </c>
      <c r="AU28" s="70">
        <v>48</v>
      </c>
      <c r="AV28" s="70">
        <v>23</v>
      </c>
      <c r="AW28" s="70">
        <v>10</v>
      </c>
      <c r="AX28" s="70">
        <v>12</v>
      </c>
      <c r="AY28" s="58">
        <v>38</v>
      </c>
      <c r="AZ28" s="58">
        <f t="shared" si="19"/>
        <v>441</v>
      </c>
      <c r="BA28" s="70">
        <v>0</v>
      </c>
      <c r="BB28" s="70">
        <v>35</v>
      </c>
      <c r="BC28" s="70">
        <v>35</v>
      </c>
      <c r="BD28" s="70">
        <v>34</v>
      </c>
      <c r="BE28" s="70">
        <v>45</v>
      </c>
      <c r="BF28" s="70">
        <v>49</v>
      </c>
      <c r="BG28" s="70">
        <v>49</v>
      </c>
      <c r="BH28" s="70">
        <v>70</v>
      </c>
      <c r="BI28" s="70">
        <v>49</v>
      </c>
      <c r="BJ28" s="70">
        <v>40</v>
      </c>
      <c r="BK28" s="70">
        <v>35</v>
      </c>
      <c r="BL28" s="58">
        <f t="shared" si="20"/>
        <v>315</v>
      </c>
      <c r="BM28" s="70">
        <v>0</v>
      </c>
      <c r="BN28" s="70">
        <v>35</v>
      </c>
      <c r="BO28" s="70">
        <v>20</v>
      </c>
      <c r="BP28" s="70">
        <v>34</v>
      </c>
      <c r="BQ28" s="70">
        <v>17</v>
      </c>
      <c r="BR28" s="70">
        <v>18</v>
      </c>
      <c r="BS28" s="70">
        <v>64</v>
      </c>
      <c r="BT28" s="70">
        <v>50</v>
      </c>
      <c r="BU28" s="70">
        <v>42</v>
      </c>
      <c r="BV28" s="70">
        <v>35</v>
      </c>
      <c r="BW28" s="58">
        <f t="shared" si="34"/>
        <v>193</v>
      </c>
      <c r="BX28" s="70">
        <v>0</v>
      </c>
      <c r="BY28" s="70">
        <v>15</v>
      </c>
      <c r="BZ28" s="70">
        <v>8</v>
      </c>
      <c r="CA28" s="70">
        <v>12</v>
      </c>
      <c r="CB28" s="70">
        <v>40</v>
      </c>
      <c r="CC28" s="70">
        <v>23</v>
      </c>
      <c r="CD28" s="70">
        <v>41</v>
      </c>
      <c r="CE28" s="70">
        <v>25</v>
      </c>
      <c r="CF28" s="70">
        <v>9</v>
      </c>
      <c r="CG28" s="70">
        <v>5</v>
      </c>
      <c r="CH28" s="70">
        <v>2</v>
      </c>
      <c r="CI28" s="70">
        <v>7</v>
      </c>
      <c r="CJ28" s="70">
        <v>2</v>
      </c>
      <c r="CK28" s="70">
        <v>4</v>
      </c>
      <c r="CL28" s="58">
        <f t="shared" si="35"/>
        <v>269</v>
      </c>
      <c r="CM28" s="70">
        <v>0</v>
      </c>
      <c r="CN28" s="70">
        <v>40</v>
      </c>
      <c r="CO28" s="70">
        <v>40</v>
      </c>
      <c r="CP28" s="70">
        <v>15</v>
      </c>
      <c r="CQ28" s="70">
        <v>14</v>
      </c>
      <c r="CR28" s="70">
        <v>26</v>
      </c>
      <c r="CS28" s="70">
        <v>58</v>
      </c>
      <c r="CT28" s="70">
        <v>50</v>
      </c>
      <c r="CU28" s="70">
        <v>26</v>
      </c>
      <c r="CV28" s="58">
        <f t="shared" si="23"/>
        <v>173</v>
      </c>
      <c r="CW28" s="70">
        <v>0</v>
      </c>
      <c r="CX28" s="70">
        <v>26</v>
      </c>
      <c r="CY28" s="70">
        <v>16</v>
      </c>
      <c r="CZ28" s="70">
        <v>25</v>
      </c>
      <c r="DA28" s="70">
        <v>13</v>
      </c>
      <c r="DB28" s="70">
        <v>30</v>
      </c>
      <c r="DC28" s="70">
        <v>19</v>
      </c>
      <c r="DD28" s="70">
        <v>4</v>
      </c>
      <c r="DE28" s="70">
        <v>10</v>
      </c>
      <c r="DF28" s="70">
        <v>26</v>
      </c>
      <c r="DG28" s="70">
        <v>4</v>
      </c>
      <c r="DH28" s="58">
        <f t="shared" si="24"/>
        <v>59</v>
      </c>
      <c r="DI28" s="70">
        <v>0</v>
      </c>
      <c r="DJ28" s="70">
        <v>26</v>
      </c>
      <c r="DK28" s="70">
        <v>28</v>
      </c>
      <c r="DL28" s="70">
        <v>5</v>
      </c>
      <c r="DM28" s="58">
        <f t="shared" si="25"/>
        <v>316</v>
      </c>
      <c r="DN28" s="70">
        <v>0</v>
      </c>
      <c r="DO28" s="70">
        <v>14</v>
      </c>
      <c r="DP28" s="70">
        <v>2</v>
      </c>
      <c r="DQ28" s="70">
        <v>109</v>
      </c>
      <c r="DR28" s="70">
        <v>35</v>
      </c>
      <c r="DS28" s="70">
        <v>36</v>
      </c>
      <c r="DT28" s="70">
        <v>15</v>
      </c>
      <c r="DU28" s="70">
        <v>33</v>
      </c>
      <c r="DV28" s="70">
        <v>5</v>
      </c>
      <c r="DW28" s="70">
        <v>16</v>
      </c>
      <c r="DX28" s="70">
        <v>12</v>
      </c>
      <c r="DY28" s="70">
        <v>19</v>
      </c>
      <c r="DZ28" s="70">
        <v>20</v>
      </c>
      <c r="EA28" s="58">
        <f t="shared" si="32"/>
        <v>167</v>
      </c>
      <c r="EB28" s="70">
        <v>0</v>
      </c>
      <c r="EC28" s="70">
        <v>69</v>
      </c>
      <c r="ED28" s="70">
        <v>37</v>
      </c>
      <c r="EE28" s="70">
        <v>26</v>
      </c>
      <c r="EF28" s="70">
        <v>35</v>
      </c>
      <c r="EG28" s="58">
        <v>28</v>
      </c>
      <c r="EH28" s="58">
        <f t="shared" si="27"/>
        <v>30</v>
      </c>
      <c r="EI28" s="70">
        <v>0</v>
      </c>
      <c r="EJ28" s="70">
        <v>9</v>
      </c>
      <c r="EK28" s="70">
        <v>5</v>
      </c>
      <c r="EL28" s="70">
        <v>2</v>
      </c>
      <c r="EM28" s="70">
        <v>0</v>
      </c>
      <c r="EN28" s="70">
        <v>14</v>
      </c>
      <c r="EO28" s="58">
        <f t="shared" si="28"/>
        <v>65</v>
      </c>
      <c r="EP28" s="70">
        <v>0</v>
      </c>
      <c r="EQ28" s="70">
        <v>12</v>
      </c>
      <c r="ER28" s="70">
        <v>9</v>
      </c>
      <c r="ES28" s="70">
        <v>9</v>
      </c>
      <c r="ET28" s="70">
        <v>27</v>
      </c>
      <c r="EU28" s="70">
        <v>8</v>
      </c>
      <c r="EV28" s="58">
        <f t="shared" si="29"/>
        <v>2</v>
      </c>
      <c r="EW28" s="70">
        <v>0</v>
      </c>
      <c r="EX28" s="70">
        <v>0</v>
      </c>
      <c r="EY28" s="70">
        <v>0</v>
      </c>
      <c r="EZ28" s="70">
        <v>2</v>
      </c>
      <c r="FA28" s="60">
        <v>0</v>
      </c>
      <c r="FB28" s="56">
        <f t="shared" si="30"/>
        <v>1</v>
      </c>
      <c r="FC28" s="61">
        <v>0</v>
      </c>
      <c r="FD28" s="60">
        <v>0</v>
      </c>
      <c r="FE28" s="60">
        <v>1</v>
      </c>
      <c r="FF28" s="60">
        <v>0</v>
      </c>
      <c r="FG28" s="56">
        <f t="shared" si="36"/>
        <v>131</v>
      </c>
      <c r="FH28" s="61">
        <v>0</v>
      </c>
      <c r="FI28" s="60">
        <v>19</v>
      </c>
      <c r="FJ28" s="60">
        <v>28</v>
      </c>
      <c r="FK28" s="60">
        <v>18</v>
      </c>
      <c r="FL28" s="60">
        <v>9</v>
      </c>
      <c r="FM28" s="60">
        <v>16</v>
      </c>
      <c r="FN28" s="60">
        <v>20</v>
      </c>
      <c r="FO28" s="60">
        <v>4</v>
      </c>
      <c r="FP28" s="60">
        <v>17</v>
      </c>
    </row>
    <row r="29" s="1" customFormat="1" ht="40" customHeight="1" spans="1:172">
      <c r="A29" s="9"/>
      <c r="B29" s="21"/>
      <c r="C29" s="21"/>
      <c r="D29" s="111" t="s">
        <v>274</v>
      </c>
      <c r="E29" s="112"/>
      <c r="F29" s="113" t="s">
        <v>255</v>
      </c>
      <c r="G29" s="19" t="s">
        <v>253</v>
      </c>
      <c r="H29" s="19">
        <v>129</v>
      </c>
      <c r="I29" s="20">
        <v>129</v>
      </c>
      <c r="J29" s="143">
        <f t="shared" si="0"/>
        <v>129</v>
      </c>
      <c r="K29" s="149">
        <f t="shared" si="37"/>
        <v>14</v>
      </c>
      <c r="L29" s="150"/>
      <c r="M29" s="150">
        <v>1</v>
      </c>
      <c r="N29" s="150">
        <v>1</v>
      </c>
      <c r="O29" s="150">
        <v>1</v>
      </c>
      <c r="P29" s="150">
        <v>1</v>
      </c>
      <c r="Q29" s="150">
        <v>1</v>
      </c>
      <c r="R29" s="150">
        <v>1</v>
      </c>
      <c r="S29" s="150">
        <v>1</v>
      </c>
      <c r="T29" s="150">
        <v>1</v>
      </c>
      <c r="U29" s="150">
        <v>1</v>
      </c>
      <c r="V29" s="150">
        <v>1</v>
      </c>
      <c r="W29" s="150">
        <v>1</v>
      </c>
      <c r="X29" s="150">
        <v>1</v>
      </c>
      <c r="Y29" s="150">
        <v>1</v>
      </c>
      <c r="Z29" s="150">
        <v>1</v>
      </c>
      <c r="AA29" s="150"/>
      <c r="AB29" s="149">
        <f t="shared" si="17"/>
        <v>10</v>
      </c>
      <c r="AC29" s="150"/>
      <c r="AD29" s="150">
        <v>1</v>
      </c>
      <c r="AE29" s="150">
        <v>1</v>
      </c>
      <c r="AF29" s="150">
        <v>1</v>
      </c>
      <c r="AG29" s="150">
        <v>1</v>
      </c>
      <c r="AH29" s="150">
        <v>1</v>
      </c>
      <c r="AI29" s="150">
        <v>1</v>
      </c>
      <c r="AJ29" s="150">
        <v>1</v>
      </c>
      <c r="AK29" s="150">
        <v>1</v>
      </c>
      <c r="AL29" s="150">
        <v>1</v>
      </c>
      <c r="AM29" s="150">
        <v>1</v>
      </c>
      <c r="AN29" s="149">
        <v>1</v>
      </c>
      <c r="AO29" s="149">
        <f t="shared" si="18"/>
        <v>8</v>
      </c>
      <c r="AP29" s="150"/>
      <c r="AQ29" s="150">
        <v>1</v>
      </c>
      <c r="AR29" s="150">
        <v>1</v>
      </c>
      <c r="AS29" s="150">
        <v>1</v>
      </c>
      <c r="AT29" s="150">
        <v>1</v>
      </c>
      <c r="AU29" s="150">
        <v>1</v>
      </c>
      <c r="AV29" s="150">
        <v>1</v>
      </c>
      <c r="AW29" s="150">
        <v>1</v>
      </c>
      <c r="AX29" s="150">
        <v>1</v>
      </c>
      <c r="AY29" s="149">
        <v>1</v>
      </c>
      <c r="AZ29" s="149">
        <f t="shared" si="19"/>
        <v>10</v>
      </c>
      <c r="BA29" s="150"/>
      <c r="BB29" s="150">
        <v>1</v>
      </c>
      <c r="BC29" s="150">
        <v>1</v>
      </c>
      <c r="BD29" s="150">
        <v>1</v>
      </c>
      <c r="BE29" s="150">
        <v>1</v>
      </c>
      <c r="BF29" s="150">
        <v>1</v>
      </c>
      <c r="BG29" s="150">
        <v>1</v>
      </c>
      <c r="BH29" s="150">
        <v>1</v>
      </c>
      <c r="BI29" s="150">
        <v>1</v>
      </c>
      <c r="BJ29" s="150">
        <v>1</v>
      </c>
      <c r="BK29" s="150">
        <v>1</v>
      </c>
      <c r="BL29" s="149">
        <f t="shared" si="20"/>
        <v>9</v>
      </c>
      <c r="BM29" s="150"/>
      <c r="BN29" s="150">
        <v>1</v>
      </c>
      <c r="BO29" s="150">
        <v>1</v>
      </c>
      <c r="BP29" s="150">
        <v>1</v>
      </c>
      <c r="BQ29" s="150">
        <v>1</v>
      </c>
      <c r="BR29" s="150">
        <v>1</v>
      </c>
      <c r="BS29" s="150">
        <v>1</v>
      </c>
      <c r="BT29" s="150">
        <v>1</v>
      </c>
      <c r="BU29" s="150">
        <v>1</v>
      </c>
      <c r="BV29" s="150">
        <v>1</v>
      </c>
      <c r="BW29" s="149">
        <f t="shared" si="34"/>
        <v>13</v>
      </c>
      <c r="BX29" s="150"/>
      <c r="BY29" s="150">
        <v>1</v>
      </c>
      <c r="BZ29" s="150">
        <v>1</v>
      </c>
      <c r="CA29" s="150">
        <v>1</v>
      </c>
      <c r="CB29" s="150">
        <v>1</v>
      </c>
      <c r="CC29" s="150">
        <v>1</v>
      </c>
      <c r="CD29" s="150">
        <v>1</v>
      </c>
      <c r="CE29" s="150">
        <v>1</v>
      </c>
      <c r="CF29" s="150">
        <v>1</v>
      </c>
      <c r="CG29" s="150">
        <v>1</v>
      </c>
      <c r="CH29" s="150">
        <v>1</v>
      </c>
      <c r="CI29" s="150">
        <v>1</v>
      </c>
      <c r="CJ29" s="150">
        <v>1</v>
      </c>
      <c r="CK29" s="150">
        <v>1</v>
      </c>
      <c r="CL29" s="149">
        <f t="shared" si="35"/>
        <v>8</v>
      </c>
      <c r="CM29" s="150"/>
      <c r="CN29" s="150">
        <v>1</v>
      </c>
      <c r="CO29" s="150">
        <v>1</v>
      </c>
      <c r="CP29" s="150">
        <v>1</v>
      </c>
      <c r="CQ29" s="150">
        <v>1</v>
      </c>
      <c r="CR29" s="150">
        <v>1</v>
      </c>
      <c r="CS29" s="150">
        <v>1</v>
      </c>
      <c r="CT29" s="150">
        <v>1</v>
      </c>
      <c r="CU29" s="150">
        <v>1</v>
      </c>
      <c r="CV29" s="149">
        <f t="shared" si="23"/>
        <v>10</v>
      </c>
      <c r="CW29" s="150"/>
      <c r="CX29" s="150">
        <v>1</v>
      </c>
      <c r="CY29" s="150">
        <v>1</v>
      </c>
      <c r="CZ29" s="150">
        <v>1</v>
      </c>
      <c r="DA29" s="150">
        <v>1</v>
      </c>
      <c r="DB29" s="150">
        <v>1</v>
      </c>
      <c r="DC29" s="150">
        <v>1</v>
      </c>
      <c r="DD29" s="150">
        <v>1</v>
      </c>
      <c r="DE29" s="150">
        <v>1</v>
      </c>
      <c r="DF29" s="150">
        <v>1</v>
      </c>
      <c r="DG29" s="150">
        <v>1</v>
      </c>
      <c r="DH29" s="149">
        <f t="shared" si="24"/>
        <v>3</v>
      </c>
      <c r="DI29" s="150"/>
      <c r="DJ29" s="150">
        <v>1</v>
      </c>
      <c r="DK29" s="150">
        <v>1</v>
      </c>
      <c r="DL29" s="150">
        <v>1</v>
      </c>
      <c r="DM29" s="149">
        <f t="shared" si="25"/>
        <v>12</v>
      </c>
      <c r="DN29" s="150"/>
      <c r="DO29" s="150">
        <v>1</v>
      </c>
      <c r="DP29" s="150">
        <v>1</v>
      </c>
      <c r="DQ29" s="150">
        <v>1</v>
      </c>
      <c r="DR29" s="150">
        <v>1</v>
      </c>
      <c r="DS29" s="150">
        <v>1</v>
      </c>
      <c r="DT29" s="150">
        <v>1</v>
      </c>
      <c r="DU29" s="150">
        <v>1</v>
      </c>
      <c r="DV29" s="150">
        <v>1</v>
      </c>
      <c r="DW29" s="150">
        <v>1</v>
      </c>
      <c r="DX29" s="150">
        <v>1</v>
      </c>
      <c r="DY29" s="150">
        <v>1</v>
      </c>
      <c r="DZ29" s="150">
        <v>1</v>
      </c>
      <c r="EA29" s="149">
        <f t="shared" si="32"/>
        <v>4</v>
      </c>
      <c r="EB29" s="150"/>
      <c r="EC29" s="150">
        <v>1</v>
      </c>
      <c r="ED29" s="150">
        <v>1</v>
      </c>
      <c r="EE29" s="150">
        <v>1</v>
      </c>
      <c r="EF29" s="150">
        <v>1</v>
      </c>
      <c r="EG29" s="149">
        <v>1</v>
      </c>
      <c r="EH29" s="149">
        <f t="shared" si="27"/>
        <v>5</v>
      </c>
      <c r="EI29" s="150"/>
      <c r="EJ29" s="150">
        <v>1</v>
      </c>
      <c r="EK29" s="150">
        <v>1</v>
      </c>
      <c r="EL29" s="150">
        <v>1</v>
      </c>
      <c r="EM29" s="150">
        <v>1</v>
      </c>
      <c r="EN29" s="150">
        <v>1</v>
      </c>
      <c r="EO29" s="149">
        <f t="shared" si="28"/>
        <v>5</v>
      </c>
      <c r="EP29" s="150"/>
      <c r="EQ29" s="150">
        <v>1</v>
      </c>
      <c r="ER29" s="150">
        <v>1</v>
      </c>
      <c r="ES29" s="150">
        <v>1</v>
      </c>
      <c r="ET29" s="150">
        <v>1</v>
      </c>
      <c r="EU29" s="150">
        <v>1</v>
      </c>
      <c r="EV29" s="149">
        <f t="shared" si="29"/>
        <v>4</v>
      </c>
      <c r="EW29" s="150"/>
      <c r="EX29" s="150">
        <v>1</v>
      </c>
      <c r="EY29" s="150">
        <v>1</v>
      </c>
      <c r="EZ29" s="150">
        <v>1</v>
      </c>
      <c r="FA29" s="150">
        <v>1</v>
      </c>
      <c r="FB29" s="149">
        <f t="shared" si="30"/>
        <v>3</v>
      </c>
      <c r="FC29" s="150"/>
      <c r="FD29" s="150">
        <v>1</v>
      </c>
      <c r="FE29" s="150">
        <v>1</v>
      </c>
      <c r="FF29" s="150">
        <v>1</v>
      </c>
      <c r="FG29" s="149">
        <f t="shared" si="36"/>
        <v>8</v>
      </c>
      <c r="FH29" s="150"/>
      <c r="FI29" s="150">
        <v>1</v>
      </c>
      <c r="FJ29" s="150">
        <v>1</v>
      </c>
      <c r="FK29" s="150">
        <v>1</v>
      </c>
      <c r="FL29" s="150">
        <v>1</v>
      </c>
      <c r="FM29" s="150">
        <v>1</v>
      </c>
      <c r="FN29" s="150">
        <v>1</v>
      </c>
      <c r="FO29" s="150">
        <v>1</v>
      </c>
      <c r="FP29" s="150">
        <v>1</v>
      </c>
    </row>
    <row r="30" s="1" customFormat="1" ht="40" customHeight="1" spans="1:172">
      <c r="A30" s="9"/>
      <c r="B30" s="21"/>
      <c r="C30" s="31"/>
      <c r="D30" s="126" t="s">
        <v>275</v>
      </c>
      <c r="E30" s="127"/>
      <c r="F30" s="125" t="s">
        <v>262</v>
      </c>
      <c r="G30" s="26" t="s">
        <v>276</v>
      </c>
      <c r="H30" s="26"/>
      <c r="I30" s="27">
        <v>16</v>
      </c>
      <c r="J30" s="143">
        <f t="shared" si="0"/>
        <v>16</v>
      </c>
      <c r="K30" s="149">
        <v>1</v>
      </c>
      <c r="L30" s="150">
        <v>1</v>
      </c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49">
        <v>1</v>
      </c>
      <c r="AC30" s="150">
        <v>1</v>
      </c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49"/>
      <c r="AO30" s="149">
        <v>1</v>
      </c>
      <c r="AP30" s="150">
        <v>1</v>
      </c>
      <c r="AQ30" s="150"/>
      <c r="AR30" s="150"/>
      <c r="AS30" s="150"/>
      <c r="AT30" s="150"/>
      <c r="AU30" s="150"/>
      <c r="AV30" s="150"/>
      <c r="AW30" s="150"/>
      <c r="AX30" s="150"/>
      <c r="AY30" s="149"/>
      <c r="AZ30" s="149">
        <v>1</v>
      </c>
      <c r="BA30" s="150">
        <v>1</v>
      </c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49">
        <v>1</v>
      </c>
      <c r="BM30" s="150">
        <v>1</v>
      </c>
      <c r="BN30" s="150"/>
      <c r="BO30" s="150"/>
      <c r="BP30" s="150"/>
      <c r="BQ30" s="150"/>
      <c r="BR30" s="150"/>
      <c r="BS30" s="150"/>
      <c r="BT30" s="150"/>
      <c r="BU30" s="150"/>
      <c r="BV30" s="150"/>
      <c r="BW30" s="149">
        <v>1</v>
      </c>
      <c r="BX30" s="150">
        <v>1</v>
      </c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49">
        <v>1</v>
      </c>
      <c r="CM30" s="150">
        <v>1</v>
      </c>
      <c r="CN30" s="150"/>
      <c r="CO30" s="150"/>
      <c r="CP30" s="150"/>
      <c r="CQ30" s="150"/>
      <c r="CR30" s="150"/>
      <c r="CS30" s="150"/>
      <c r="CT30" s="150"/>
      <c r="CU30" s="150"/>
      <c r="CV30" s="149">
        <v>1</v>
      </c>
      <c r="CW30" s="150">
        <v>1</v>
      </c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49">
        <v>1</v>
      </c>
      <c r="DI30" s="150">
        <v>1</v>
      </c>
      <c r="DJ30" s="150"/>
      <c r="DK30" s="150"/>
      <c r="DL30" s="150"/>
      <c r="DM30" s="149">
        <v>1</v>
      </c>
      <c r="DN30" s="150">
        <v>1</v>
      </c>
      <c r="DO30" s="150"/>
      <c r="DP30" s="150"/>
      <c r="DQ30" s="150"/>
      <c r="DR30" s="150"/>
      <c r="DS30" s="150"/>
      <c r="DT30" s="150"/>
      <c r="DU30" s="150"/>
      <c r="DV30" s="150"/>
      <c r="DW30" s="150"/>
      <c r="DX30" s="150"/>
      <c r="DY30" s="150"/>
      <c r="DZ30" s="150"/>
      <c r="EA30" s="149">
        <v>1</v>
      </c>
      <c r="EB30" s="150">
        <v>1</v>
      </c>
      <c r="EC30" s="150"/>
      <c r="ED30" s="150"/>
      <c r="EE30" s="150"/>
      <c r="EF30" s="150"/>
      <c r="EG30" s="149"/>
      <c r="EH30" s="149">
        <v>1</v>
      </c>
      <c r="EI30" s="150">
        <v>1</v>
      </c>
      <c r="EJ30" s="150"/>
      <c r="EK30" s="150"/>
      <c r="EL30" s="150"/>
      <c r="EM30" s="150"/>
      <c r="EN30" s="150"/>
      <c r="EO30" s="149">
        <v>1</v>
      </c>
      <c r="EP30" s="150">
        <v>1</v>
      </c>
      <c r="EQ30" s="150"/>
      <c r="ER30" s="150"/>
      <c r="ES30" s="150"/>
      <c r="ET30" s="150"/>
      <c r="EU30" s="150"/>
      <c r="EV30" s="149">
        <v>1</v>
      </c>
      <c r="EW30" s="150">
        <v>1</v>
      </c>
      <c r="EX30" s="150"/>
      <c r="EY30" s="150"/>
      <c r="EZ30" s="150"/>
      <c r="FA30" s="150"/>
      <c r="FB30" s="149">
        <v>1</v>
      </c>
      <c r="FC30" s="150">
        <v>1</v>
      </c>
      <c r="FD30" s="150"/>
      <c r="FE30" s="150"/>
      <c r="FF30" s="150"/>
      <c r="FG30" s="149">
        <v>1</v>
      </c>
      <c r="FH30" s="150">
        <v>1</v>
      </c>
      <c r="FI30" s="150"/>
      <c r="FJ30" s="150"/>
      <c r="FK30" s="150"/>
      <c r="FL30" s="150"/>
      <c r="FM30" s="150"/>
      <c r="FN30" s="150"/>
      <c r="FO30" s="150"/>
      <c r="FP30" s="150"/>
    </row>
    <row r="31" s="1" customFormat="1" ht="40" customHeight="1" spans="1:172">
      <c r="A31" s="9"/>
      <c r="B31" s="21"/>
      <c r="C31" s="16" t="s">
        <v>277</v>
      </c>
      <c r="D31" s="17" t="s">
        <v>278</v>
      </c>
      <c r="E31" s="18"/>
      <c r="F31" s="128"/>
      <c r="G31" s="19" t="s">
        <v>279</v>
      </c>
      <c r="H31" s="30">
        <v>1</v>
      </c>
      <c r="I31" s="30">
        <v>1</v>
      </c>
      <c r="J31" s="143">
        <f>AVERAGE(K31,AB31,AN31,AO31,AY31,AZ31,BL31,BW31,CL31,CV31,DH31,DM31,DR31,EA31,EH31,EO31,EV31,FB31,FG31)</f>
        <v>1</v>
      </c>
      <c r="K31" s="146">
        <f>AVERAGE(M31:AA31)</f>
        <v>1</v>
      </c>
      <c r="L31" s="30">
        <v>1</v>
      </c>
      <c r="M31" s="30">
        <v>1</v>
      </c>
      <c r="N31" s="30">
        <v>1</v>
      </c>
      <c r="O31" s="30">
        <v>1</v>
      </c>
      <c r="P31" s="30">
        <v>1</v>
      </c>
      <c r="Q31" s="30">
        <v>1</v>
      </c>
      <c r="R31" s="30">
        <v>1</v>
      </c>
      <c r="S31" s="30">
        <v>1</v>
      </c>
      <c r="T31" s="30">
        <v>1</v>
      </c>
      <c r="U31" s="30">
        <v>1</v>
      </c>
      <c r="V31" s="30">
        <v>1</v>
      </c>
      <c r="W31" s="30">
        <v>1</v>
      </c>
      <c r="X31" s="30">
        <v>1</v>
      </c>
      <c r="Y31" s="30">
        <v>1</v>
      </c>
      <c r="Z31" s="30">
        <v>1</v>
      </c>
      <c r="AA31" s="30">
        <v>1</v>
      </c>
      <c r="AB31" s="30">
        <v>1</v>
      </c>
      <c r="AC31" s="30">
        <v>1</v>
      </c>
      <c r="AD31" s="30">
        <v>1</v>
      </c>
      <c r="AE31" s="30">
        <v>1</v>
      </c>
      <c r="AF31" s="30">
        <v>1</v>
      </c>
      <c r="AG31" s="30">
        <v>1</v>
      </c>
      <c r="AH31" s="30">
        <v>1</v>
      </c>
      <c r="AI31" s="30">
        <v>1</v>
      </c>
      <c r="AJ31" s="30">
        <v>1</v>
      </c>
      <c r="AK31" s="30">
        <v>1</v>
      </c>
      <c r="AL31" s="30">
        <v>1</v>
      </c>
      <c r="AM31" s="30">
        <v>1</v>
      </c>
      <c r="AN31" s="30">
        <v>1</v>
      </c>
      <c r="AO31" s="30">
        <v>1</v>
      </c>
      <c r="AP31" s="30">
        <v>1</v>
      </c>
      <c r="AQ31" s="30">
        <v>1</v>
      </c>
      <c r="AR31" s="30">
        <v>1</v>
      </c>
      <c r="AS31" s="30">
        <v>1</v>
      </c>
      <c r="AT31" s="30">
        <v>1</v>
      </c>
      <c r="AU31" s="30">
        <v>1</v>
      </c>
      <c r="AV31" s="30">
        <v>1</v>
      </c>
      <c r="AW31" s="30">
        <v>1</v>
      </c>
      <c r="AX31" s="30">
        <v>1</v>
      </c>
      <c r="AY31" s="30">
        <v>1</v>
      </c>
      <c r="AZ31" s="30">
        <v>1</v>
      </c>
      <c r="BA31" s="30">
        <v>1</v>
      </c>
      <c r="BB31" s="30">
        <v>1</v>
      </c>
      <c r="BC31" s="30">
        <v>1</v>
      </c>
      <c r="BD31" s="30">
        <v>1</v>
      </c>
      <c r="BE31" s="30">
        <v>1</v>
      </c>
      <c r="BF31" s="30">
        <v>1</v>
      </c>
      <c r="BG31" s="30">
        <v>1</v>
      </c>
      <c r="BH31" s="30">
        <v>1</v>
      </c>
      <c r="BI31" s="30">
        <v>1</v>
      </c>
      <c r="BJ31" s="30">
        <v>1</v>
      </c>
      <c r="BK31" s="30">
        <v>1</v>
      </c>
      <c r="BL31" s="30">
        <v>1</v>
      </c>
      <c r="BM31" s="30">
        <v>1</v>
      </c>
      <c r="BN31" s="30">
        <v>1</v>
      </c>
      <c r="BO31" s="30">
        <v>1</v>
      </c>
      <c r="BP31" s="30">
        <v>1</v>
      </c>
      <c r="BQ31" s="30">
        <v>1</v>
      </c>
      <c r="BR31" s="30">
        <v>1</v>
      </c>
      <c r="BS31" s="30">
        <v>1</v>
      </c>
      <c r="BT31" s="30">
        <v>1</v>
      </c>
      <c r="BU31" s="30">
        <v>1</v>
      </c>
      <c r="BV31" s="30">
        <v>1</v>
      </c>
      <c r="BW31" s="30">
        <v>1</v>
      </c>
      <c r="BX31" s="30">
        <v>1</v>
      </c>
      <c r="BY31" s="30">
        <v>1</v>
      </c>
      <c r="BZ31" s="30">
        <v>1</v>
      </c>
      <c r="CA31" s="30">
        <v>1</v>
      </c>
      <c r="CB31" s="30">
        <v>1</v>
      </c>
      <c r="CC31" s="30">
        <v>1</v>
      </c>
      <c r="CD31" s="30">
        <v>1</v>
      </c>
      <c r="CE31" s="30">
        <v>1</v>
      </c>
      <c r="CF31" s="30">
        <v>1</v>
      </c>
      <c r="CG31" s="30">
        <v>1</v>
      </c>
      <c r="CH31" s="30">
        <v>1</v>
      </c>
      <c r="CI31" s="30">
        <v>1</v>
      </c>
      <c r="CJ31" s="30">
        <v>1</v>
      </c>
      <c r="CK31" s="30">
        <v>1</v>
      </c>
      <c r="CL31" s="30">
        <v>1</v>
      </c>
      <c r="CM31" s="30">
        <v>1</v>
      </c>
      <c r="CN31" s="30">
        <v>1</v>
      </c>
      <c r="CO31" s="30">
        <v>1</v>
      </c>
      <c r="CP31" s="30">
        <v>1</v>
      </c>
      <c r="CQ31" s="30">
        <v>1</v>
      </c>
      <c r="CR31" s="30">
        <v>1</v>
      </c>
      <c r="CS31" s="30">
        <v>1</v>
      </c>
      <c r="CT31" s="30">
        <v>1</v>
      </c>
      <c r="CU31" s="30">
        <v>1</v>
      </c>
      <c r="CV31" s="30">
        <v>1</v>
      </c>
      <c r="CW31" s="30">
        <v>1</v>
      </c>
      <c r="CX31" s="30">
        <v>1</v>
      </c>
      <c r="CY31" s="30">
        <v>1</v>
      </c>
      <c r="CZ31" s="30">
        <v>1</v>
      </c>
      <c r="DA31" s="30">
        <v>1</v>
      </c>
      <c r="DB31" s="30">
        <v>1</v>
      </c>
      <c r="DC31" s="30">
        <v>1</v>
      </c>
      <c r="DD31" s="30">
        <v>1</v>
      </c>
      <c r="DE31" s="30">
        <v>1</v>
      </c>
      <c r="DF31" s="30">
        <v>1</v>
      </c>
      <c r="DG31" s="30">
        <v>1</v>
      </c>
      <c r="DH31" s="30">
        <v>1</v>
      </c>
      <c r="DI31" s="30">
        <v>1</v>
      </c>
      <c r="DJ31" s="30">
        <v>1</v>
      </c>
      <c r="DK31" s="30">
        <v>1</v>
      </c>
      <c r="DL31" s="30">
        <v>1</v>
      </c>
      <c r="DM31" s="30">
        <v>1</v>
      </c>
      <c r="DN31" s="30">
        <v>1</v>
      </c>
      <c r="DO31" s="30">
        <v>1</v>
      </c>
      <c r="DP31" s="30">
        <v>1</v>
      </c>
      <c r="DQ31" s="30">
        <v>1</v>
      </c>
      <c r="DR31" s="30">
        <v>1</v>
      </c>
      <c r="DS31" s="30">
        <v>1</v>
      </c>
      <c r="DT31" s="30">
        <v>1</v>
      </c>
      <c r="DU31" s="30">
        <v>1</v>
      </c>
      <c r="DV31" s="30">
        <v>1</v>
      </c>
      <c r="DW31" s="30">
        <v>1</v>
      </c>
      <c r="DX31" s="30">
        <v>1</v>
      </c>
      <c r="DY31" s="30">
        <v>1</v>
      </c>
      <c r="DZ31" s="30">
        <v>1</v>
      </c>
      <c r="EA31" s="30">
        <v>1</v>
      </c>
      <c r="EB31" s="30">
        <v>1</v>
      </c>
      <c r="EC31" s="30">
        <v>1</v>
      </c>
      <c r="ED31" s="30">
        <v>1</v>
      </c>
      <c r="EE31" s="30">
        <v>1</v>
      </c>
      <c r="EF31" s="30">
        <v>1</v>
      </c>
      <c r="EG31" s="30">
        <v>1</v>
      </c>
      <c r="EH31" s="30">
        <v>1</v>
      </c>
      <c r="EI31" s="30">
        <v>1</v>
      </c>
      <c r="EJ31" s="30">
        <v>1</v>
      </c>
      <c r="EK31" s="30">
        <v>1</v>
      </c>
      <c r="EL31" s="30">
        <v>1</v>
      </c>
      <c r="EM31" s="30">
        <v>1</v>
      </c>
      <c r="EN31" s="30">
        <v>1</v>
      </c>
      <c r="EO31" s="30">
        <v>1</v>
      </c>
      <c r="EP31" s="30">
        <v>1</v>
      </c>
      <c r="EQ31" s="30">
        <v>1</v>
      </c>
      <c r="ER31" s="30">
        <v>1</v>
      </c>
      <c r="ES31" s="30">
        <v>1</v>
      </c>
      <c r="ET31" s="30">
        <v>1</v>
      </c>
      <c r="EU31" s="30">
        <v>1</v>
      </c>
      <c r="EV31" s="30">
        <v>1</v>
      </c>
      <c r="EW31" s="30">
        <v>1</v>
      </c>
      <c r="EX31" s="30">
        <v>1</v>
      </c>
      <c r="EY31" s="30">
        <v>1</v>
      </c>
      <c r="EZ31" s="30">
        <v>1</v>
      </c>
      <c r="FA31" s="30">
        <v>1</v>
      </c>
      <c r="FB31" s="30">
        <v>1</v>
      </c>
      <c r="FC31" s="30">
        <v>1</v>
      </c>
      <c r="FD31" s="30">
        <v>1</v>
      </c>
      <c r="FE31" s="30">
        <v>1</v>
      </c>
      <c r="FF31" s="30">
        <v>1</v>
      </c>
      <c r="FG31" s="30">
        <v>1</v>
      </c>
      <c r="FH31" s="30">
        <v>1</v>
      </c>
      <c r="FI31" s="30">
        <v>1</v>
      </c>
      <c r="FJ31" s="30">
        <v>1</v>
      </c>
      <c r="FK31" s="30">
        <v>1</v>
      </c>
      <c r="FL31" s="30">
        <v>1</v>
      </c>
      <c r="FM31" s="30">
        <v>1</v>
      </c>
      <c r="FN31" s="30">
        <v>1</v>
      </c>
      <c r="FO31" s="30">
        <v>1</v>
      </c>
      <c r="FP31" s="30">
        <v>1</v>
      </c>
    </row>
    <row r="32" s="1" customFormat="1" ht="40" customHeight="1" spans="1:172">
      <c r="A32" s="9"/>
      <c r="B32" s="21"/>
      <c r="C32" s="21"/>
      <c r="D32" s="22" t="s">
        <v>280</v>
      </c>
      <c r="E32" s="23"/>
      <c r="F32" s="129"/>
      <c r="G32" s="19" t="s">
        <v>279</v>
      </c>
      <c r="H32" s="30">
        <v>1</v>
      </c>
      <c r="I32" s="30">
        <v>1</v>
      </c>
      <c r="J32" s="143">
        <f>AVERAGE(K32,AB32,AN32,AO32,AY32,AZ32,BL32,BW32,CL32,CV32,DH32,DM32,DR32,EA32,EH32,EO32,EV32,FB32,FG32)</f>
        <v>1</v>
      </c>
      <c r="K32" s="146">
        <f>AVERAGE(M32:AA32)</f>
        <v>1</v>
      </c>
      <c r="L32" s="30">
        <v>1</v>
      </c>
      <c r="M32" s="30">
        <v>1</v>
      </c>
      <c r="N32" s="30">
        <v>1</v>
      </c>
      <c r="O32" s="30">
        <v>1</v>
      </c>
      <c r="P32" s="30">
        <v>1</v>
      </c>
      <c r="Q32" s="30">
        <v>1</v>
      </c>
      <c r="R32" s="30">
        <v>1</v>
      </c>
      <c r="S32" s="30">
        <v>1</v>
      </c>
      <c r="T32" s="30">
        <v>1</v>
      </c>
      <c r="U32" s="30">
        <v>1</v>
      </c>
      <c r="V32" s="30">
        <v>1</v>
      </c>
      <c r="W32" s="30">
        <v>1</v>
      </c>
      <c r="X32" s="30">
        <v>1</v>
      </c>
      <c r="Y32" s="30">
        <v>1</v>
      </c>
      <c r="Z32" s="30">
        <v>1</v>
      </c>
      <c r="AA32" s="30">
        <v>1</v>
      </c>
      <c r="AB32" s="30">
        <v>1</v>
      </c>
      <c r="AC32" s="30">
        <v>1</v>
      </c>
      <c r="AD32" s="30">
        <v>1</v>
      </c>
      <c r="AE32" s="30">
        <v>1</v>
      </c>
      <c r="AF32" s="30">
        <v>1</v>
      </c>
      <c r="AG32" s="30">
        <v>1</v>
      </c>
      <c r="AH32" s="30">
        <v>1</v>
      </c>
      <c r="AI32" s="30">
        <v>1</v>
      </c>
      <c r="AJ32" s="30">
        <v>1</v>
      </c>
      <c r="AK32" s="30">
        <v>1</v>
      </c>
      <c r="AL32" s="30">
        <v>1</v>
      </c>
      <c r="AM32" s="30">
        <v>1</v>
      </c>
      <c r="AN32" s="30">
        <v>1</v>
      </c>
      <c r="AO32" s="30">
        <v>1</v>
      </c>
      <c r="AP32" s="30">
        <v>1</v>
      </c>
      <c r="AQ32" s="30">
        <v>1</v>
      </c>
      <c r="AR32" s="30">
        <v>1</v>
      </c>
      <c r="AS32" s="30">
        <v>1</v>
      </c>
      <c r="AT32" s="30">
        <v>1</v>
      </c>
      <c r="AU32" s="30">
        <v>1</v>
      </c>
      <c r="AV32" s="30">
        <v>1</v>
      </c>
      <c r="AW32" s="30">
        <v>1</v>
      </c>
      <c r="AX32" s="30">
        <v>1</v>
      </c>
      <c r="AY32" s="30">
        <v>1</v>
      </c>
      <c r="AZ32" s="30">
        <v>1</v>
      </c>
      <c r="BA32" s="30">
        <v>1</v>
      </c>
      <c r="BB32" s="30">
        <v>1</v>
      </c>
      <c r="BC32" s="30">
        <v>1</v>
      </c>
      <c r="BD32" s="30">
        <v>1</v>
      </c>
      <c r="BE32" s="30">
        <v>1</v>
      </c>
      <c r="BF32" s="30">
        <v>1</v>
      </c>
      <c r="BG32" s="30">
        <v>1</v>
      </c>
      <c r="BH32" s="30">
        <v>1</v>
      </c>
      <c r="BI32" s="30">
        <v>1</v>
      </c>
      <c r="BJ32" s="30">
        <v>1</v>
      </c>
      <c r="BK32" s="30">
        <v>1</v>
      </c>
      <c r="BL32" s="30">
        <v>1</v>
      </c>
      <c r="BM32" s="30">
        <v>1</v>
      </c>
      <c r="BN32" s="30">
        <v>1</v>
      </c>
      <c r="BO32" s="30">
        <v>1</v>
      </c>
      <c r="BP32" s="30">
        <v>1</v>
      </c>
      <c r="BQ32" s="30">
        <v>1</v>
      </c>
      <c r="BR32" s="30">
        <v>1</v>
      </c>
      <c r="BS32" s="30">
        <v>1</v>
      </c>
      <c r="BT32" s="30">
        <v>1</v>
      </c>
      <c r="BU32" s="30">
        <v>1</v>
      </c>
      <c r="BV32" s="30">
        <v>1</v>
      </c>
      <c r="BW32" s="30">
        <v>1</v>
      </c>
      <c r="BX32" s="30">
        <v>1</v>
      </c>
      <c r="BY32" s="30">
        <v>1</v>
      </c>
      <c r="BZ32" s="30">
        <v>1</v>
      </c>
      <c r="CA32" s="30">
        <v>1</v>
      </c>
      <c r="CB32" s="30">
        <v>1</v>
      </c>
      <c r="CC32" s="30">
        <v>1</v>
      </c>
      <c r="CD32" s="30">
        <v>1</v>
      </c>
      <c r="CE32" s="30">
        <v>1</v>
      </c>
      <c r="CF32" s="30">
        <v>1</v>
      </c>
      <c r="CG32" s="30">
        <v>1</v>
      </c>
      <c r="CH32" s="30">
        <v>1</v>
      </c>
      <c r="CI32" s="30">
        <v>1</v>
      </c>
      <c r="CJ32" s="30">
        <v>1</v>
      </c>
      <c r="CK32" s="30">
        <v>1</v>
      </c>
      <c r="CL32" s="30">
        <v>1</v>
      </c>
      <c r="CM32" s="30">
        <v>1</v>
      </c>
      <c r="CN32" s="30">
        <v>1</v>
      </c>
      <c r="CO32" s="30">
        <v>1</v>
      </c>
      <c r="CP32" s="30">
        <v>1</v>
      </c>
      <c r="CQ32" s="30">
        <v>1</v>
      </c>
      <c r="CR32" s="30">
        <v>1</v>
      </c>
      <c r="CS32" s="30">
        <v>1</v>
      </c>
      <c r="CT32" s="30">
        <v>1</v>
      </c>
      <c r="CU32" s="30">
        <v>1</v>
      </c>
      <c r="CV32" s="30">
        <v>1</v>
      </c>
      <c r="CW32" s="30">
        <v>1</v>
      </c>
      <c r="CX32" s="30">
        <v>1</v>
      </c>
      <c r="CY32" s="30">
        <v>1</v>
      </c>
      <c r="CZ32" s="30">
        <v>1</v>
      </c>
      <c r="DA32" s="30">
        <v>1</v>
      </c>
      <c r="DB32" s="30">
        <v>1</v>
      </c>
      <c r="DC32" s="30">
        <v>1</v>
      </c>
      <c r="DD32" s="30">
        <v>1</v>
      </c>
      <c r="DE32" s="30">
        <v>1</v>
      </c>
      <c r="DF32" s="30">
        <v>1</v>
      </c>
      <c r="DG32" s="30">
        <v>1</v>
      </c>
      <c r="DH32" s="30">
        <v>1</v>
      </c>
      <c r="DI32" s="30">
        <v>1</v>
      </c>
      <c r="DJ32" s="30">
        <v>1</v>
      </c>
      <c r="DK32" s="30">
        <v>1</v>
      </c>
      <c r="DL32" s="30">
        <v>1</v>
      </c>
      <c r="DM32" s="30">
        <v>1</v>
      </c>
      <c r="DN32" s="30">
        <v>1</v>
      </c>
      <c r="DO32" s="30">
        <v>1</v>
      </c>
      <c r="DP32" s="30">
        <v>1</v>
      </c>
      <c r="DQ32" s="30">
        <v>1</v>
      </c>
      <c r="DR32" s="30">
        <v>1</v>
      </c>
      <c r="DS32" s="30">
        <v>1</v>
      </c>
      <c r="DT32" s="30">
        <v>1</v>
      </c>
      <c r="DU32" s="30">
        <v>1</v>
      </c>
      <c r="DV32" s="30">
        <v>1</v>
      </c>
      <c r="DW32" s="30">
        <v>1</v>
      </c>
      <c r="DX32" s="30">
        <v>1</v>
      </c>
      <c r="DY32" s="30">
        <v>1</v>
      </c>
      <c r="DZ32" s="30">
        <v>1</v>
      </c>
      <c r="EA32" s="30">
        <v>1</v>
      </c>
      <c r="EB32" s="30">
        <v>1</v>
      </c>
      <c r="EC32" s="30">
        <v>1</v>
      </c>
      <c r="ED32" s="30">
        <v>1</v>
      </c>
      <c r="EE32" s="30">
        <v>1</v>
      </c>
      <c r="EF32" s="30">
        <v>1</v>
      </c>
      <c r="EG32" s="30">
        <v>1</v>
      </c>
      <c r="EH32" s="30">
        <v>1</v>
      </c>
      <c r="EI32" s="30">
        <v>1</v>
      </c>
      <c r="EJ32" s="30">
        <v>1</v>
      </c>
      <c r="EK32" s="30">
        <v>1</v>
      </c>
      <c r="EL32" s="30">
        <v>1</v>
      </c>
      <c r="EM32" s="30">
        <v>1</v>
      </c>
      <c r="EN32" s="30">
        <v>1</v>
      </c>
      <c r="EO32" s="30">
        <v>1</v>
      </c>
      <c r="EP32" s="30">
        <v>1</v>
      </c>
      <c r="EQ32" s="30">
        <v>1</v>
      </c>
      <c r="ER32" s="30">
        <v>1</v>
      </c>
      <c r="ES32" s="30">
        <v>1</v>
      </c>
      <c r="ET32" s="30">
        <v>1</v>
      </c>
      <c r="EU32" s="30">
        <v>1</v>
      </c>
      <c r="EV32" s="30">
        <v>1</v>
      </c>
      <c r="EW32" s="30">
        <v>1</v>
      </c>
      <c r="EX32" s="30">
        <v>1</v>
      </c>
      <c r="EY32" s="30">
        <v>1</v>
      </c>
      <c r="EZ32" s="30">
        <v>1</v>
      </c>
      <c r="FA32" s="30">
        <v>1</v>
      </c>
      <c r="FB32" s="30">
        <v>1</v>
      </c>
      <c r="FC32" s="30">
        <v>1</v>
      </c>
      <c r="FD32" s="30">
        <v>1</v>
      </c>
      <c r="FE32" s="30">
        <v>1</v>
      </c>
      <c r="FF32" s="30">
        <v>1</v>
      </c>
      <c r="FG32" s="30">
        <v>1</v>
      </c>
      <c r="FH32" s="30">
        <v>1</v>
      </c>
      <c r="FI32" s="30">
        <v>1</v>
      </c>
      <c r="FJ32" s="30">
        <v>1</v>
      </c>
      <c r="FK32" s="30">
        <v>1</v>
      </c>
      <c r="FL32" s="30">
        <v>1</v>
      </c>
      <c r="FM32" s="30">
        <v>1</v>
      </c>
      <c r="FN32" s="30">
        <v>1</v>
      </c>
      <c r="FO32" s="30">
        <v>1</v>
      </c>
      <c r="FP32" s="30">
        <v>1</v>
      </c>
    </row>
    <row r="33" s="1" customFormat="1" ht="40" customHeight="1" spans="1:172">
      <c r="A33" s="9"/>
      <c r="B33" s="21"/>
      <c r="C33" s="31"/>
      <c r="D33" s="22" t="s">
        <v>281</v>
      </c>
      <c r="E33" s="23"/>
      <c r="F33" s="129"/>
      <c r="G33" s="19" t="s">
        <v>282</v>
      </c>
      <c r="H33" s="19" t="s">
        <v>283</v>
      </c>
      <c r="I33" s="19" t="s">
        <v>283</v>
      </c>
      <c r="J33" s="143" t="e">
        <f>K33+AB33+AN33+AO33+AY33+AZ33+BL33+BW33+CL33+CV33+DH33+DM33+EA33+EH33+EO33+EV33+FB33+FG33</f>
        <v>#VALUE!</v>
      </c>
      <c r="K33" s="146">
        <f>SUM(M33:AA33)</f>
        <v>0</v>
      </c>
      <c r="L33" s="19" t="s">
        <v>283</v>
      </c>
      <c r="M33" s="19" t="s">
        <v>283</v>
      </c>
      <c r="N33" s="19" t="s">
        <v>283</v>
      </c>
      <c r="O33" s="19" t="s">
        <v>283</v>
      </c>
      <c r="P33" s="19" t="s">
        <v>283</v>
      </c>
      <c r="Q33" s="19" t="s">
        <v>283</v>
      </c>
      <c r="R33" s="19" t="s">
        <v>283</v>
      </c>
      <c r="S33" s="19" t="s">
        <v>283</v>
      </c>
      <c r="T33" s="19" t="s">
        <v>283</v>
      </c>
      <c r="U33" s="19" t="s">
        <v>283</v>
      </c>
      <c r="V33" s="19" t="s">
        <v>283</v>
      </c>
      <c r="W33" s="19" t="s">
        <v>283</v>
      </c>
      <c r="X33" s="19" t="s">
        <v>283</v>
      </c>
      <c r="Y33" s="19" t="s">
        <v>283</v>
      </c>
      <c r="Z33" s="19" t="s">
        <v>283</v>
      </c>
      <c r="AA33" s="19" t="s">
        <v>283</v>
      </c>
      <c r="AB33" s="19" t="s">
        <v>283</v>
      </c>
      <c r="AC33" s="19" t="s">
        <v>283</v>
      </c>
      <c r="AD33" s="19" t="s">
        <v>283</v>
      </c>
      <c r="AE33" s="19" t="s">
        <v>283</v>
      </c>
      <c r="AF33" s="19" t="s">
        <v>283</v>
      </c>
      <c r="AG33" s="19" t="s">
        <v>283</v>
      </c>
      <c r="AH33" s="19" t="s">
        <v>283</v>
      </c>
      <c r="AI33" s="19" t="s">
        <v>283</v>
      </c>
      <c r="AJ33" s="19" t="s">
        <v>283</v>
      </c>
      <c r="AK33" s="19" t="s">
        <v>283</v>
      </c>
      <c r="AL33" s="19" t="s">
        <v>283</v>
      </c>
      <c r="AM33" s="19" t="s">
        <v>283</v>
      </c>
      <c r="AN33" s="19" t="s">
        <v>283</v>
      </c>
      <c r="AO33" s="19" t="s">
        <v>283</v>
      </c>
      <c r="AP33" s="19" t="s">
        <v>283</v>
      </c>
      <c r="AQ33" s="19" t="s">
        <v>283</v>
      </c>
      <c r="AR33" s="19" t="s">
        <v>283</v>
      </c>
      <c r="AS33" s="19" t="s">
        <v>283</v>
      </c>
      <c r="AT33" s="19" t="s">
        <v>283</v>
      </c>
      <c r="AU33" s="19" t="s">
        <v>283</v>
      </c>
      <c r="AV33" s="19" t="s">
        <v>283</v>
      </c>
      <c r="AW33" s="19" t="s">
        <v>283</v>
      </c>
      <c r="AX33" s="19" t="s">
        <v>283</v>
      </c>
      <c r="AY33" s="19" t="s">
        <v>283</v>
      </c>
      <c r="AZ33" s="19" t="s">
        <v>283</v>
      </c>
      <c r="BA33" s="19" t="s">
        <v>283</v>
      </c>
      <c r="BB33" s="19" t="s">
        <v>283</v>
      </c>
      <c r="BC33" s="19" t="s">
        <v>283</v>
      </c>
      <c r="BD33" s="19" t="s">
        <v>283</v>
      </c>
      <c r="BE33" s="19" t="s">
        <v>283</v>
      </c>
      <c r="BF33" s="19" t="s">
        <v>283</v>
      </c>
      <c r="BG33" s="19" t="s">
        <v>283</v>
      </c>
      <c r="BH33" s="19" t="s">
        <v>283</v>
      </c>
      <c r="BI33" s="19" t="s">
        <v>283</v>
      </c>
      <c r="BJ33" s="19" t="s">
        <v>283</v>
      </c>
      <c r="BK33" s="19" t="s">
        <v>283</v>
      </c>
      <c r="BL33" s="19" t="s">
        <v>283</v>
      </c>
      <c r="BM33" s="19" t="s">
        <v>283</v>
      </c>
      <c r="BN33" s="19" t="s">
        <v>283</v>
      </c>
      <c r="BO33" s="19" t="s">
        <v>283</v>
      </c>
      <c r="BP33" s="19" t="s">
        <v>283</v>
      </c>
      <c r="BQ33" s="19" t="s">
        <v>283</v>
      </c>
      <c r="BR33" s="19" t="s">
        <v>283</v>
      </c>
      <c r="BS33" s="19" t="s">
        <v>283</v>
      </c>
      <c r="BT33" s="19" t="s">
        <v>283</v>
      </c>
      <c r="BU33" s="19" t="s">
        <v>283</v>
      </c>
      <c r="BV33" s="19" t="s">
        <v>283</v>
      </c>
      <c r="BW33" s="19" t="s">
        <v>283</v>
      </c>
      <c r="BX33" s="19" t="s">
        <v>283</v>
      </c>
      <c r="BY33" s="19" t="s">
        <v>283</v>
      </c>
      <c r="BZ33" s="19" t="s">
        <v>283</v>
      </c>
      <c r="CA33" s="19" t="s">
        <v>283</v>
      </c>
      <c r="CB33" s="19" t="s">
        <v>283</v>
      </c>
      <c r="CC33" s="19" t="s">
        <v>283</v>
      </c>
      <c r="CD33" s="19" t="s">
        <v>283</v>
      </c>
      <c r="CE33" s="19" t="s">
        <v>283</v>
      </c>
      <c r="CF33" s="19" t="s">
        <v>283</v>
      </c>
      <c r="CG33" s="19" t="s">
        <v>283</v>
      </c>
      <c r="CH33" s="19" t="s">
        <v>283</v>
      </c>
      <c r="CI33" s="19" t="s">
        <v>283</v>
      </c>
      <c r="CJ33" s="19" t="s">
        <v>283</v>
      </c>
      <c r="CK33" s="19" t="s">
        <v>283</v>
      </c>
      <c r="CL33" s="19" t="s">
        <v>283</v>
      </c>
      <c r="CM33" s="19" t="s">
        <v>283</v>
      </c>
      <c r="CN33" s="19" t="s">
        <v>283</v>
      </c>
      <c r="CO33" s="19" t="s">
        <v>283</v>
      </c>
      <c r="CP33" s="19" t="s">
        <v>283</v>
      </c>
      <c r="CQ33" s="19" t="s">
        <v>283</v>
      </c>
      <c r="CR33" s="19" t="s">
        <v>283</v>
      </c>
      <c r="CS33" s="19" t="s">
        <v>283</v>
      </c>
      <c r="CT33" s="19" t="s">
        <v>283</v>
      </c>
      <c r="CU33" s="19" t="s">
        <v>283</v>
      </c>
      <c r="CV33" s="19" t="s">
        <v>283</v>
      </c>
      <c r="CW33" s="19" t="s">
        <v>283</v>
      </c>
      <c r="CX33" s="19" t="s">
        <v>283</v>
      </c>
      <c r="CY33" s="19" t="s">
        <v>283</v>
      </c>
      <c r="CZ33" s="19" t="s">
        <v>283</v>
      </c>
      <c r="DA33" s="19" t="s">
        <v>283</v>
      </c>
      <c r="DB33" s="19" t="s">
        <v>283</v>
      </c>
      <c r="DC33" s="19" t="s">
        <v>283</v>
      </c>
      <c r="DD33" s="19" t="s">
        <v>283</v>
      </c>
      <c r="DE33" s="19" t="s">
        <v>283</v>
      </c>
      <c r="DF33" s="19" t="s">
        <v>283</v>
      </c>
      <c r="DG33" s="19" t="s">
        <v>283</v>
      </c>
      <c r="DH33" s="19" t="s">
        <v>283</v>
      </c>
      <c r="DI33" s="19" t="s">
        <v>283</v>
      </c>
      <c r="DJ33" s="19" t="s">
        <v>283</v>
      </c>
      <c r="DK33" s="19" t="s">
        <v>283</v>
      </c>
      <c r="DL33" s="19" t="s">
        <v>283</v>
      </c>
      <c r="DM33" s="19" t="s">
        <v>283</v>
      </c>
      <c r="DN33" s="19" t="s">
        <v>283</v>
      </c>
      <c r="DO33" s="19" t="s">
        <v>283</v>
      </c>
      <c r="DP33" s="19" t="s">
        <v>283</v>
      </c>
      <c r="DQ33" s="19" t="s">
        <v>283</v>
      </c>
      <c r="DR33" s="19" t="s">
        <v>283</v>
      </c>
      <c r="DS33" s="19" t="s">
        <v>283</v>
      </c>
      <c r="DT33" s="19" t="s">
        <v>283</v>
      </c>
      <c r="DU33" s="19" t="s">
        <v>283</v>
      </c>
      <c r="DV33" s="19" t="s">
        <v>283</v>
      </c>
      <c r="DW33" s="19" t="s">
        <v>283</v>
      </c>
      <c r="DX33" s="19" t="s">
        <v>283</v>
      </c>
      <c r="DY33" s="19" t="s">
        <v>283</v>
      </c>
      <c r="DZ33" s="19" t="s">
        <v>283</v>
      </c>
      <c r="EA33" s="19" t="s">
        <v>283</v>
      </c>
      <c r="EB33" s="19" t="s">
        <v>283</v>
      </c>
      <c r="EC33" s="19" t="s">
        <v>283</v>
      </c>
      <c r="ED33" s="19" t="s">
        <v>283</v>
      </c>
      <c r="EE33" s="19" t="s">
        <v>283</v>
      </c>
      <c r="EF33" s="19" t="s">
        <v>283</v>
      </c>
      <c r="EG33" s="19" t="s">
        <v>283</v>
      </c>
      <c r="EH33" s="19" t="s">
        <v>283</v>
      </c>
      <c r="EI33" s="19" t="s">
        <v>283</v>
      </c>
      <c r="EJ33" s="19" t="s">
        <v>283</v>
      </c>
      <c r="EK33" s="19" t="s">
        <v>283</v>
      </c>
      <c r="EL33" s="19" t="s">
        <v>283</v>
      </c>
      <c r="EM33" s="19" t="s">
        <v>283</v>
      </c>
      <c r="EN33" s="19" t="s">
        <v>283</v>
      </c>
      <c r="EO33" s="19" t="s">
        <v>283</v>
      </c>
      <c r="EP33" s="19" t="s">
        <v>283</v>
      </c>
      <c r="EQ33" s="19" t="s">
        <v>283</v>
      </c>
      <c r="ER33" s="19" t="s">
        <v>283</v>
      </c>
      <c r="ES33" s="19" t="s">
        <v>283</v>
      </c>
      <c r="ET33" s="19" t="s">
        <v>283</v>
      </c>
      <c r="EU33" s="19" t="s">
        <v>283</v>
      </c>
      <c r="EV33" s="19" t="s">
        <v>283</v>
      </c>
      <c r="EW33" s="19" t="s">
        <v>283</v>
      </c>
      <c r="EX33" s="19" t="s">
        <v>283</v>
      </c>
      <c r="EY33" s="19" t="s">
        <v>283</v>
      </c>
      <c r="EZ33" s="19" t="s">
        <v>283</v>
      </c>
      <c r="FA33" s="19" t="s">
        <v>283</v>
      </c>
      <c r="FB33" s="19" t="s">
        <v>283</v>
      </c>
      <c r="FC33" s="19" t="s">
        <v>283</v>
      </c>
      <c r="FD33" s="19" t="s">
        <v>283</v>
      </c>
      <c r="FE33" s="19" t="s">
        <v>283</v>
      </c>
      <c r="FF33" s="19" t="s">
        <v>283</v>
      </c>
      <c r="FG33" s="19" t="s">
        <v>283</v>
      </c>
      <c r="FH33" s="19" t="s">
        <v>283</v>
      </c>
      <c r="FI33" s="19" t="s">
        <v>283</v>
      </c>
      <c r="FJ33" s="19" t="s">
        <v>283</v>
      </c>
      <c r="FK33" s="19" t="s">
        <v>283</v>
      </c>
      <c r="FL33" s="19" t="s">
        <v>283</v>
      </c>
      <c r="FM33" s="19" t="s">
        <v>283</v>
      </c>
      <c r="FN33" s="19" t="s">
        <v>283</v>
      </c>
      <c r="FO33" s="19" t="s">
        <v>283</v>
      </c>
      <c r="FP33" s="19" t="s">
        <v>283</v>
      </c>
    </row>
    <row r="34" s="1" customFormat="1" ht="40" customHeight="1" spans="1:172">
      <c r="A34" s="9"/>
      <c r="B34" s="21"/>
      <c r="C34" s="16" t="s">
        <v>284</v>
      </c>
      <c r="D34" s="22" t="s">
        <v>285</v>
      </c>
      <c r="E34" s="23"/>
      <c r="F34" s="129"/>
      <c r="G34" s="19" t="s">
        <v>279</v>
      </c>
      <c r="H34" s="19" t="s">
        <v>286</v>
      </c>
      <c r="I34" s="20" t="s">
        <v>286</v>
      </c>
      <c r="J34" s="143" t="e">
        <f>AVERAGE(K34,AB34,AN34,AO34,AY34,AZ34,BL34,BW34,CL34,CV34,DH34,DM34,DR34,EA34,EH34,EO34,EV34,FB34,FG34)</f>
        <v>#DIV/0!</v>
      </c>
      <c r="K34" s="146" t="e">
        <f>AVERAGE(M34:AA34)</f>
        <v>#DIV/0!</v>
      </c>
      <c r="L34" s="20" t="s">
        <v>286</v>
      </c>
      <c r="M34" s="20" t="s">
        <v>286</v>
      </c>
      <c r="N34" s="20" t="s">
        <v>286</v>
      </c>
      <c r="O34" s="20" t="s">
        <v>286</v>
      </c>
      <c r="P34" s="20" t="s">
        <v>286</v>
      </c>
      <c r="Q34" s="20" t="s">
        <v>286</v>
      </c>
      <c r="R34" s="20" t="s">
        <v>286</v>
      </c>
      <c r="S34" s="20" t="s">
        <v>286</v>
      </c>
      <c r="T34" s="20" t="s">
        <v>286</v>
      </c>
      <c r="U34" s="20" t="s">
        <v>286</v>
      </c>
      <c r="V34" s="20" t="s">
        <v>286</v>
      </c>
      <c r="W34" s="20" t="s">
        <v>286</v>
      </c>
      <c r="X34" s="20" t="s">
        <v>286</v>
      </c>
      <c r="Y34" s="20" t="s">
        <v>286</v>
      </c>
      <c r="Z34" s="20" t="s">
        <v>286</v>
      </c>
      <c r="AA34" s="20" t="s">
        <v>286</v>
      </c>
      <c r="AB34" s="20" t="s">
        <v>286</v>
      </c>
      <c r="AC34" s="20" t="s">
        <v>286</v>
      </c>
      <c r="AD34" s="20" t="s">
        <v>286</v>
      </c>
      <c r="AE34" s="20" t="s">
        <v>286</v>
      </c>
      <c r="AF34" s="20" t="s">
        <v>286</v>
      </c>
      <c r="AG34" s="20" t="s">
        <v>286</v>
      </c>
      <c r="AH34" s="20" t="s">
        <v>286</v>
      </c>
      <c r="AI34" s="20" t="s">
        <v>286</v>
      </c>
      <c r="AJ34" s="20" t="s">
        <v>286</v>
      </c>
      <c r="AK34" s="20" t="s">
        <v>286</v>
      </c>
      <c r="AL34" s="20" t="s">
        <v>286</v>
      </c>
      <c r="AM34" s="20" t="s">
        <v>286</v>
      </c>
      <c r="AN34" s="20" t="s">
        <v>286</v>
      </c>
      <c r="AO34" s="20" t="s">
        <v>286</v>
      </c>
      <c r="AP34" s="20" t="s">
        <v>286</v>
      </c>
      <c r="AQ34" s="20" t="s">
        <v>286</v>
      </c>
      <c r="AR34" s="20" t="s">
        <v>286</v>
      </c>
      <c r="AS34" s="20" t="s">
        <v>286</v>
      </c>
      <c r="AT34" s="20" t="s">
        <v>286</v>
      </c>
      <c r="AU34" s="20" t="s">
        <v>286</v>
      </c>
      <c r="AV34" s="20" t="s">
        <v>286</v>
      </c>
      <c r="AW34" s="20" t="s">
        <v>286</v>
      </c>
      <c r="AX34" s="20" t="s">
        <v>286</v>
      </c>
      <c r="AY34" s="20" t="s">
        <v>286</v>
      </c>
      <c r="AZ34" s="20" t="s">
        <v>286</v>
      </c>
      <c r="BA34" s="20" t="s">
        <v>286</v>
      </c>
      <c r="BB34" s="20" t="s">
        <v>286</v>
      </c>
      <c r="BC34" s="20" t="s">
        <v>286</v>
      </c>
      <c r="BD34" s="20" t="s">
        <v>286</v>
      </c>
      <c r="BE34" s="20" t="s">
        <v>286</v>
      </c>
      <c r="BF34" s="20" t="s">
        <v>286</v>
      </c>
      <c r="BG34" s="20" t="s">
        <v>286</v>
      </c>
      <c r="BH34" s="20" t="s">
        <v>286</v>
      </c>
      <c r="BI34" s="20" t="s">
        <v>286</v>
      </c>
      <c r="BJ34" s="20" t="s">
        <v>286</v>
      </c>
      <c r="BK34" s="20" t="s">
        <v>286</v>
      </c>
      <c r="BL34" s="20" t="s">
        <v>286</v>
      </c>
      <c r="BM34" s="20" t="s">
        <v>286</v>
      </c>
      <c r="BN34" s="20" t="s">
        <v>286</v>
      </c>
      <c r="BO34" s="20" t="s">
        <v>286</v>
      </c>
      <c r="BP34" s="20" t="s">
        <v>286</v>
      </c>
      <c r="BQ34" s="20" t="s">
        <v>286</v>
      </c>
      <c r="BR34" s="20" t="s">
        <v>286</v>
      </c>
      <c r="BS34" s="20" t="s">
        <v>286</v>
      </c>
      <c r="BT34" s="20" t="s">
        <v>286</v>
      </c>
      <c r="BU34" s="20" t="s">
        <v>286</v>
      </c>
      <c r="BV34" s="20" t="s">
        <v>286</v>
      </c>
      <c r="BW34" s="20" t="s">
        <v>286</v>
      </c>
      <c r="BX34" s="20" t="s">
        <v>286</v>
      </c>
      <c r="BY34" s="20" t="s">
        <v>286</v>
      </c>
      <c r="BZ34" s="20" t="s">
        <v>286</v>
      </c>
      <c r="CA34" s="20" t="s">
        <v>286</v>
      </c>
      <c r="CB34" s="20" t="s">
        <v>286</v>
      </c>
      <c r="CC34" s="20" t="s">
        <v>286</v>
      </c>
      <c r="CD34" s="20" t="s">
        <v>286</v>
      </c>
      <c r="CE34" s="20" t="s">
        <v>286</v>
      </c>
      <c r="CF34" s="20" t="s">
        <v>286</v>
      </c>
      <c r="CG34" s="20" t="s">
        <v>286</v>
      </c>
      <c r="CH34" s="20" t="s">
        <v>286</v>
      </c>
      <c r="CI34" s="20" t="s">
        <v>286</v>
      </c>
      <c r="CJ34" s="20" t="s">
        <v>286</v>
      </c>
      <c r="CK34" s="20" t="s">
        <v>286</v>
      </c>
      <c r="CL34" s="20" t="s">
        <v>286</v>
      </c>
      <c r="CM34" s="20" t="s">
        <v>286</v>
      </c>
      <c r="CN34" s="20" t="s">
        <v>286</v>
      </c>
      <c r="CO34" s="20" t="s">
        <v>286</v>
      </c>
      <c r="CP34" s="20" t="s">
        <v>286</v>
      </c>
      <c r="CQ34" s="20" t="s">
        <v>286</v>
      </c>
      <c r="CR34" s="20" t="s">
        <v>286</v>
      </c>
      <c r="CS34" s="20" t="s">
        <v>286</v>
      </c>
      <c r="CT34" s="20" t="s">
        <v>286</v>
      </c>
      <c r="CU34" s="20" t="s">
        <v>286</v>
      </c>
      <c r="CV34" s="20" t="s">
        <v>286</v>
      </c>
      <c r="CW34" s="20" t="s">
        <v>286</v>
      </c>
      <c r="CX34" s="20" t="s">
        <v>286</v>
      </c>
      <c r="CY34" s="20" t="s">
        <v>286</v>
      </c>
      <c r="CZ34" s="20" t="s">
        <v>286</v>
      </c>
      <c r="DA34" s="20" t="s">
        <v>286</v>
      </c>
      <c r="DB34" s="20" t="s">
        <v>286</v>
      </c>
      <c r="DC34" s="20" t="s">
        <v>286</v>
      </c>
      <c r="DD34" s="20" t="s">
        <v>286</v>
      </c>
      <c r="DE34" s="20" t="s">
        <v>286</v>
      </c>
      <c r="DF34" s="20" t="s">
        <v>286</v>
      </c>
      <c r="DG34" s="20" t="s">
        <v>286</v>
      </c>
      <c r="DH34" s="20" t="s">
        <v>286</v>
      </c>
      <c r="DI34" s="20" t="s">
        <v>286</v>
      </c>
      <c r="DJ34" s="20" t="s">
        <v>286</v>
      </c>
      <c r="DK34" s="20" t="s">
        <v>286</v>
      </c>
      <c r="DL34" s="20" t="s">
        <v>286</v>
      </c>
      <c r="DM34" s="20" t="s">
        <v>286</v>
      </c>
      <c r="DN34" s="20" t="s">
        <v>286</v>
      </c>
      <c r="DO34" s="20" t="s">
        <v>286</v>
      </c>
      <c r="DP34" s="20" t="s">
        <v>286</v>
      </c>
      <c r="DQ34" s="20" t="s">
        <v>286</v>
      </c>
      <c r="DR34" s="20" t="s">
        <v>286</v>
      </c>
      <c r="DS34" s="20" t="s">
        <v>286</v>
      </c>
      <c r="DT34" s="20" t="s">
        <v>286</v>
      </c>
      <c r="DU34" s="20" t="s">
        <v>286</v>
      </c>
      <c r="DV34" s="20" t="s">
        <v>286</v>
      </c>
      <c r="DW34" s="20" t="s">
        <v>286</v>
      </c>
      <c r="DX34" s="20" t="s">
        <v>286</v>
      </c>
      <c r="DY34" s="20" t="s">
        <v>286</v>
      </c>
      <c r="DZ34" s="20" t="s">
        <v>286</v>
      </c>
      <c r="EA34" s="20" t="s">
        <v>286</v>
      </c>
      <c r="EB34" s="20" t="s">
        <v>286</v>
      </c>
      <c r="EC34" s="20" t="s">
        <v>286</v>
      </c>
      <c r="ED34" s="20" t="s">
        <v>286</v>
      </c>
      <c r="EE34" s="20" t="s">
        <v>286</v>
      </c>
      <c r="EF34" s="20" t="s">
        <v>286</v>
      </c>
      <c r="EG34" s="20" t="s">
        <v>286</v>
      </c>
      <c r="EH34" s="20" t="s">
        <v>286</v>
      </c>
      <c r="EI34" s="20" t="s">
        <v>286</v>
      </c>
      <c r="EJ34" s="20" t="s">
        <v>286</v>
      </c>
      <c r="EK34" s="20" t="s">
        <v>286</v>
      </c>
      <c r="EL34" s="20" t="s">
        <v>286</v>
      </c>
      <c r="EM34" s="20" t="s">
        <v>286</v>
      </c>
      <c r="EN34" s="20" t="s">
        <v>286</v>
      </c>
      <c r="EO34" s="20" t="s">
        <v>286</v>
      </c>
      <c r="EP34" s="20" t="s">
        <v>286</v>
      </c>
      <c r="EQ34" s="20" t="s">
        <v>286</v>
      </c>
      <c r="ER34" s="20" t="s">
        <v>286</v>
      </c>
      <c r="ES34" s="20" t="s">
        <v>286</v>
      </c>
      <c r="ET34" s="20" t="s">
        <v>286</v>
      </c>
      <c r="EU34" s="20" t="s">
        <v>286</v>
      </c>
      <c r="EV34" s="20" t="s">
        <v>286</v>
      </c>
      <c r="EW34" s="20" t="s">
        <v>286</v>
      </c>
      <c r="EX34" s="20" t="s">
        <v>286</v>
      </c>
      <c r="EY34" s="20" t="s">
        <v>286</v>
      </c>
      <c r="EZ34" s="20" t="s">
        <v>286</v>
      </c>
      <c r="FA34" s="20" t="s">
        <v>286</v>
      </c>
      <c r="FB34" s="20" t="s">
        <v>286</v>
      </c>
      <c r="FC34" s="20" t="s">
        <v>286</v>
      </c>
      <c r="FD34" s="20" t="s">
        <v>286</v>
      </c>
      <c r="FE34" s="20" t="s">
        <v>286</v>
      </c>
      <c r="FF34" s="20" t="s">
        <v>286</v>
      </c>
      <c r="FG34" s="20" t="s">
        <v>286</v>
      </c>
      <c r="FH34" s="20" t="s">
        <v>286</v>
      </c>
      <c r="FI34" s="20" t="s">
        <v>286</v>
      </c>
      <c r="FJ34" s="20" t="s">
        <v>286</v>
      </c>
      <c r="FK34" s="20" t="s">
        <v>286</v>
      </c>
      <c r="FL34" s="20" t="s">
        <v>286</v>
      </c>
      <c r="FM34" s="20" t="s">
        <v>286</v>
      </c>
      <c r="FN34" s="20" t="s">
        <v>286</v>
      </c>
      <c r="FO34" s="20" t="s">
        <v>286</v>
      </c>
      <c r="FP34" s="20" t="s">
        <v>286</v>
      </c>
    </row>
    <row r="35" s="1" customFormat="1" ht="40" customHeight="1" spans="1:172">
      <c r="A35" s="9"/>
      <c r="B35" s="31"/>
      <c r="C35" s="31"/>
      <c r="D35" s="22" t="s">
        <v>287</v>
      </c>
      <c r="E35" s="23"/>
      <c r="F35" s="129"/>
      <c r="G35" s="19" t="s">
        <v>279</v>
      </c>
      <c r="H35" s="30">
        <v>1</v>
      </c>
      <c r="I35" s="30">
        <v>1</v>
      </c>
      <c r="J35" s="143">
        <f>AVERAGE(K35,AB35,AN35,AO35,AY35,AZ35,BL35,BW35,CL35,CV35,DH35,DM35,DR35,EA35,EH35,EO35,EV35,FB35,FG35)</f>
        <v>1</v>
      </c>
      <c r="K35" s="146">
        <f>AVERAGE(M35:AA35)</f>
        <v>1</v>
      </c>
      <c r="L35" s="30">
        <v>1</v>
      </c>
      <c r="M35" s="30">
        <v>1</v>
      </c>
      <c r="N35" s="30">
        <v>1</v>
      </c>
      <c r="O35" s="30">
        <v>1</v>
      </c>
      <c r="P35" s="30">
        <v>1</v>
      </c>
      <c r="Q35" s="30">
        <v>1</v>
      </c>
      <c r="R35" s="30">
        <v>1</v>
      </c>
      <c r="S35" s="30">
        <v>1</v>
      </c>
      <c r="T35" s="30">
        <v>1</v>
      </c>
      <c r="U35" s="30">
        <v>1</v>
      </c>
      <c r="V35" s="30">
        <v>1</v>
      </c>
      <c r="W35" s="30">
        <v>1</v>
      </c>
      <c r="X35" s="30">
        <v>1</v>
      </c>
      <c r="Y35" s="30">
        <v>1</v>
      </c>
      <c r="Z35" s="30">
        <v>1</v>
      </c>
      <c r="AA35" s="30">
        <v>1</v>
      </c>
      <c r="AB35" s="30">
        <v>1</v>
      </c>
      <c r="AC35" s="30">
        <v>1</v>
      </c>
      <c r="AD35" s="30">
        <v>1</v>
      </c>
      <c r="AE35" s="30">
        <v>1</v>
      </c>
      <c r="AF35" s="30">
        <v>1</v>
      </c>
      <c r="AG35" s="30">
        <v>1</v>
      </c>
      <c r="AH35" s="30">
        <v>1</v>
      </c>
      <c r="AI35" s="30">
        <v>1</v>
      </c>
      <c r="AJ35" s="30">
        <v>1</v>
      </c>
      <c r="AK35" s="30">
        <v>1</v>
      </c>
      <c r="AL35" s="30">
        <v>1</v>
      </c>
      <c r="AM35" s="30">
        <v>1</v>
      </c>
      <c r="AN35" s="30">
        <v>1</v>
      </c>
      <c r="AO35" s="30">
        <v>1</v>
      </c>
      <c r="AP35" s="30">
        <v>1</v>
      </c>
      <c r="AQ35" s="30">
        <v>1</v>
      </c>
      <c r="AR35" s="30">
        <v>1</v>
      </c>
      <c r="AS35" s="30">
        <v>1</v>
      </c>
      <c r="AT35" s="30">
        <v>1</v>
      </c>
      <c r="AU35" s="30">
        <v>1</v>
      </c>
      <c r="AV35" s="30">
        <v>1</v>
      </c>
      <c r="AW35" s="30">
        <v>1</v>
      </c>
      <c r="AX35" s="30">
        <v>1</v>
      </c>
      <c r="AY35" s="30">
        <v>1</v>
      </c>
      <c r="AZ35" s="30">
        <v>1</v>
      </c>
      <c r="BA35" s="30">
        <v>1</v>
      </c>
      <c r="BB35" s="30">
        <v>1</v>
      </c>
      <c r="BC35" s="30">
        <v>1</v>
      </c>
      <c r="BD35" s="30">
        <v>1</v>
      </c>
      <c r="BE35" s="30">
        <v>1</v>
      </c>
      <c r="BF35" s="30">
        <v>1</v>
      </c>
      <c r="BG35" s="30">
        <v>1</v>
      </c>
      <c r="BH35" s="30">
        <v>1</v>
      </c>
      <c r="BI35" s="30">
        <v>1</v>
      </c>
      <c r="BJ35" s="30">
        <v>1</v>
      </c>
      <c r="BK35" s="30">
        <v>1</v>
      </c>
      <c r="BL35" s="30">
        <v>1</v>
      </c>
      <c r="BM35" s="30">
        <v>1</v>
      </c>
      <c r="BN35" s="30">
        <v>1</v>
      </c>
      <c r="BO35" s="30">
        <v>1</v>
      </c>
      <c r="BP35" s="30">
        <v>1</v>
      </c>
      <c r="BQ35" s="30">
        <v>1</v>
      </c>
      <c r="BR35" s="30">
        <v>1</v>
      </c>
      <c r="BS35" s="30">
        <v>1</v>
      </c>
      <c r="BT35" s="30">
        <v>1</v>
      </c>
      <c r="BU35" s="30">
        <v>1</v>
      </c>
      <c r="BV35" s="30">
        <v>1</v>
      </c>
      <c r="BW35" s="30">
        <v>1</v>
      </c>
      <c r="BX35" s="30">
        <v>1</v>
      </c>
      <c r="BY35" s="30">
        <v>1</v>
      </c>
      <c r="BZ35" s="30">
        <v>1</v>
      </c>
      <c r="CA35" s="30">
        <v>1</v>
      </c>
      <c r="CB35" s="30">
        <v>1</v>
      </c>
      <c r="CC35" s="30">
        <v>1</v>
      </c>
      <c r="CD35" s="30">
        <v>1</v>
      </c>
      <c r="CE35" s="30">
        <v>1</v>
      </c>
      <c r="CF35" s="30">
        <v>1</v>
      </c>
      <c r="CG35" s="30">
        <v>1</v>
      </c>
      <c r="CH35" s="30">
        <v>1</v>
      </c>
      <c r="CI35" s="30">
        <v>1</v>
      </c>
      <c r="CJ35" s="30">
        <v>1</v>
      </c>
      <c r="CK35" s="30">
        <v>1</v>
      </c>
      <c r="CL35" s="30">
        <v>1</v>
      </c>
      <c r="CM35" s="30">
        <v>1</v>
      </c>
      <c r="CN35" s="30">
        <v>1</v>
      </c>
      <c r="CO35" s="30">
        <v>1</v>
      </c>
      <c r="CP35" s="30">
        <v>1</v>
      </c>
      <c r="CQ35" s="30">
        <v>1</v>
      </c>
      <c r="CR35" s="30">
        <v>1</v>
      </c>
      <c r="CS35" s="30">
        <v>1</v>
      </c>
      <c r="CT35" s="30">
        <v>1</v>
      </c>
      <c r="CU35" s="30">
        <v>1</v>
      </c>
      <c r="CV35" s="30">
        <v>1</v>
      </c>
      <c r="CW35" s="30">
        <v>1</v>
      </c>
      <c r="CX35" s="30">
        <v>1</v>
      </c>
      <c r="CY35" s="30">
        <v>1</v>
      </c>
      <c r="CZ35" s="30">
        <v>1</v>
      </c>
      <c r="DA35" s="30">
        <v>1</v>
      </c>
      <c r="DB35" s="30">
        <v>1</v>
      </c>
      <c r="DC35" s="30">
        <v>1</v>
      </c>
      <c r="DD35" s="30">
        <v>1</v>
      </c>
      <c r="DE35" s="30">
        <v>1</v>
      </c>
      <c r="DF35" s="30">
        <v>1</v>
      </c>
      <c r="DG35" s="30">
        <v>1</v>
      </c>
      <c r="DH35" s="30">
        <v>1</v>
      </c>
      <c r="DI35" s="30">
        <v>1</v>
      </c>
      <c r="DJ35" s="30">
        <v>1</v>
      </c>
      <c r="DK35" s="30">
        <v>1</v>
      </c>
      <c r="DL35" s="30">
        <v>1</v>
      </c>
      <c r="DM35" s="30">
        <v>1</v>
      </c>
      <c r="DN35" s="30">
        <v>1</v>
      </c>
      <c r="DO35" s="30">
        <v>1</v>
      </c>
      <c r="DP35" s="30">
        <v>1</v>
      </c>
      <c r="DQ35" s="30">
        <v>1</v>
      </c>
      <c r="DR35" s="30">
        <v>1</v>
      </c>
      <c r="DS35" s="30">
        <v>1</v>
      </c>
      <c r="DT35" s="30">
        <v>1</v>
      </c>
      <c r="DU35" s="30">
        <v>1</v>
      </c>
      <c r="DV35" s="30">
        <v>1</v>
      </c>
      <c r="DW35" s="30">
        <v>1</v>
      </c>
      <c r="DX35" s="30">
        <v>1</v>
      </c>
      <c r="DY35" s="30">
        <v>1</v>
      </c>
      <c r="DZ35" s="30">
        <v>1</v>
      </c>
      <c r="EA35" s="30">
        <v>1</v>
      </c>
      <c r="EB35" s="30">
        <v>1</v>
      </c>
      <c r="EC35" s="30">
        <v>1</v>
      </c>
      <c r="ED35" s="30">
        <v>1</v>
      </c>
      <c r="EE35" s="30">
        <v>1</v>
      </c>
      <c r="EF35" s="30">
        <v>1</v>
      </c>
      <c r="EG35" s="30">
        <v>1</v>
      </c>
      <c r="EH35" s="30">
        <v>1</v>
      </c>
      <c r="EI35" s="30">
        <v>1</v>
      </c>
      <c r="EJ35" s="30">
        <v>1</v>
      </c>
      <c r="EK35" s="30">
        <v>1</v>
      </c>
      <c r="EL35" s="30">
        <v>1</v>
      </c>
      <c r="EM35" s="30">
        <v>1</v>
      </c>
      <c r="EN35" s="30">
        <v>1</v>
      </c>
      <c r="EO35" s="30">
        <v>1</v>
      </c>
      <c r="EP35" s="30">
        <v>1</v>
      </c>
      <c r="EQ35" s="30">
        <v>1</v>
      </c>
      <c r="ER35" s="30">
        <v>1</v>
      </c>
      <c r="ES35" s="30">
        <v>1</v>
      </c>
      <c r="ET35" s="30">
        <v>1</v>
      </c>
      <c r="EU35" s="30">
        <v>1</v>
      </c>
      <c r="EV35" s="30">
        <v>1</v>
      </c>
      <c r="EW35" s="30">
        <v>1</v>
      </c>
      <c r="EX35" s="30">
        <v>1</v>
      </c>
      <c r="EY35" s="30">
        <v>1</v>
      </c>
      <c r="EZ35" s="30">
        <v>1</v>
      </c>
      <c r="FA35" s="30">
        <v>1</v>
      </c>
      <c r="FB35" s="30">
        <v>1</v>
      </c>
      <c r="FC35" s="30">
        <v>1</v>
      </c>
      <c r="FD35" s="30">
        <v>1</v>
      </c>
      <c r="FE35" s="30">
        <v>1</v>
      </c>
      <c r="FF35" s="30">
        <v>1</v>
      </c>
      <c r="FG35" s="30">
        <v>1</v>
      </c>
      <c r="FH35" s="30">
        <v>1</v>
      </c>
      <c r="FI35" s="30">
        <v>1</v>
      </c>
      <c r="FJ35" s="30">
        <v>1</v>
      </c>
      <c r="FK35" s="30">
        <v>1</v>
      </c>
      <c r="FL35" s="30">
        <v>1</v>
      </c>
      <c r="FM35" s="30">
        <v>1</v>
      </c>
      <c r="FN35" s="30">
        <v>1</v>
      </c>
      <c r="FO35" s="30">
        <v>1</v>
      </c>
      <c r="FP35" s="30">
        <v>1</v>
      </c>
    </row>
    <row r="36" s="1" customFormat="1" ht="40" customHeight="1" spans="1:172">
      <c r="A36" s="9"/>
      <c r="B36" s="16" t="s">
        <v>288</v>
      </c>
      <c r="C36" s="16" t="s">
        <v>289</v>
      </c>
      <c r="D36" s="130" t="s">
        <v>290</v>
      </c>
      <c r="E36" s="123"/>
      <c r="F36" s="125" t="s">
        <v>248</v>
      </c>
      <c r="G36" s="26" t="s">
        <v>291</v>
      </c>
      <c r="H36" s="26"/>
      <c r="I36" s="27">
        <v>571.9</v>
      </c>
      <c r="J36" s="143">
        <f>K36+AB36+AN36+AO36+AY36+AZ36+BL36+BW36+CL36+CV36+DH36+DM36+EA36+EH36+EO36+EV36+FB36+FG36</f>
        <v>571.9</v>
      </c>
      <c r="K36" s="149">
        <f t="shared" ref="K36:K39" si="38">SUM(L36:AA36)</f>
        <v>0</v>
      </c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49">
        <f t="shared" ref="AB36:AB39" si="39">SUM(AC36:AM36)</f>
        <v>0</v>
      </c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49"/>
      <c r="AO36" s="149">
        <f t="shared" ref="AO36:AO39" si="40">SUM(AP36:AX36)</f>
        <v>0</v>
      </c>
      <c r="AP36" s="150"/>
      <c r="AQ36" s="150"/>
      <c r="AR36" s="150"/>
      <c r="AS36" s="150"/>
      <c r="AT36" s="150"/>
      <c r="AU36" s="150"/>
      <c r="AV36" s="150"/>
      <c r="AW36" s="150"/>
      <c r="AX36" s="150"/>
      <c r="AY36" s="149">
        <v>64</v>
      </c>
      <c r="AZ36" s="149">
        <f t="shared" ref="AZ36:AZ39" si="41">SUM(BA36:BK36)</f>
        <v>0</v>
      </c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49">
        <f t="shared" ref="BL36:BL39" si="42">SUM(BM36:BV36)</f>
        <v>0</v>
      </c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49">
        <f t="shared" ref="BW36:BW39" si="43">SUM(BX36:CK36)</f>
        <v>0</v>
      </c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49">
        <f t="shared" ref="CL36:CL39" si="44">SUM(CM36:CU36)</f>
        <v>0</v>
      </c>
      <c r="CM36" s="150"/>
      <c r="CN36" s="150"/>
      <c r="CO36" s="150"/>
      <c r="CP36" s="150"/>
      <c r="CQ36" s="150"/>
      <c r="CR36" s="150"/>
      <c r="CS36" s="150"/>
      <c r="CT36" s="150"/>
      <c r="CU36" s="150"/>
      <c r="CV36" s="149">
        <f t="shared" ref="CV36:CV39" si="45">SUM(CW36:DG36)</f>
        <v>0</v>
      </c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49">
        <f t="shared" ref="DH36:DH39" si="46">SUM(DI36:DL36)</f>
        <v>0</v>
      </c>
      <c r="DI36" s="150"/>
      <c r="DJ36" s="150"/>
      <c r="DK36" s="150"/>
      <c r="DL36" s="150"/>
      <c r="DM36" s="149">
        <f t="shared" ref="DM36:DM39" si="47">SUM(DN36:DZ36)</f>
        <v>0</v>
      </c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49">
        <f t="shared" ref="EA36:EA39" si="48">SUM(EB36:EF36)</f>
        <v>0</v>
      </c>
      <c r="EB36" s="150"/>
      <c r="EC36" s="150"/>
      <c r="ED36" s="150"/>
      <c r="EE36" s="150"/>
      <c r="EF36" s="150"/>
      <c r="EG36" s="149"/>
      <c r="EH36" s="149">
        <f t="shared" ref="EH36:EH39" si="49">SUM(EI36:EN36)</f>
        <v>0</v>
      </c>
      <c r="EI36" s="150"/>
      <c r="EJ36" s="150"/>
      <c r="EK36" s="150"/>
      <c r="EL36" s="150"/>
      <c r="EM36" s="150"/>
      <c r="EN36" s="150"/>
      <c r="EO36" s="149">
        <f t="shared" ref="EO36:EO39" si="50">SUM(EP36:EU36)</f>
        <v>0</v>
      </c>
      <c r="EP36" s="150"/>
      <c r="EQ36" s="150"/>
      <c r="ER36" s="150"/>
      <c r="ES36" s="150"/>
      <c r="ET36" s="150"/>
      <c r="EU36" s="150"/>
      <c r="EV36" s="149">
        <f t="shared" ref="EV36:EV39" si="51">SUM(EW36:FA36)</f>
        <v>0</v>
      </c>
      <c r="EW36" s="150"/>
      <c r="EX36" s="150"/>
      <c r="EY36" s="150"/>
      <c r="EZ36" s="150"/>
      <c r="FA36" s="150"/>
      <c r="FB36" s="149">
        <f t="shared" ref="FB36:FB39" si="52">SUM(FC36:FF36)</f>
        <v>0</v>
      </c>
      <c r="FC36" s="150"/>
      <c r="FD36" s="150"/>
      <c r="FE36" s="150"/>
      <c r="FF36" s="150"/>
      <c r="FG36" s="149">
        <f t="shared" ref="FG36:FG39" si="53">SUM(FH36:FP36)</f>
        <v>507.9</v>
      </c>
      <c r="FH36" s="150"/>
      <c r="FI36" s="150"/>
      <c r="FJ36" s="150"/>
      <c r="FK36" s="150"/>
      <c r="FL36" s="150"/>
      <c r="FM36" s="150"/>
      <c r="FN36" s="150"/>
      <c r="FO36" s="150"/>
      <c r="FP36" s="150">
        <v>507.9</v>
      </c>
    </row>
    <row r="37" s="1" customFormat="1" ht="40" customHeight="1" spans="1:172">
      <c r="A37" s="9"/>
      <c r="B37" s="21"/>
      <c r="C37" s="21"/>
      <c r="D37" s="130" t="s">
        <v>292</v>
      </c>
      <c r="E37" s="123"/>
      <c r="F37" s="125" t="s">
        <v>266</v>
      </c>
      <c r="G37" s="26" t="s">
        <v>267</v>
      </c>
      <c r="H37" s="26"/>
      <c r="I37" s="155">
        <v>15.3108</v>
      </c>
      <c r="J37" s="143">
        <f>K37+AB37+AN37+AO37+AY37+AZ37+BL37+BW37+CL37+CV37+DH37+DM37+EA37+EG37+EH37+EO37+EV37+FB37+FG37</f>
        <v>15.3108</v>
      </c>
      <c r="K37" s="149">
        <f t="shared" si="38"/>
        <v>0</v>
      </c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>
        <v>0</v>
      </c>
      <c r="W37" s="150"/>
      <c r="X37" s="150"/>
      <c r="Y37" s="150"/>
      <c r="Z37" s="150"/>
      <c r="AA37" s="150"/>
      <c r="AB37" s="149">
        <f t="shared" si="39"/>
        <v>2.06</v>
      </c>
      <c r="AC37" s="150"/>
      <c r="AD37" s="150"/>
      <c r="AE37" s="150"/>
      <c r="AF37" s="150"/>
      <c r="AG37" s="150"/>
      <c r="AH37" s="150"/>
      <c r="AI37" s="150"/>
      <c r="AJ37" s="150"/>
      <c r="AK37" s="150">
        <v>2.06</v>
      </c>
      <c r="AL37" s="150"/>
      <c r="AM37" s="150"/>
      <c r="AN37" s="149"/>
      <c r="AO37" s="149">
        <f t="shared" si="40"/>
        <v>0</v>
      </c>
      <c r="AP37" s="150"/>
      <c r="AQ37" s="150"/>
      <c r="AR37" s="150"/>
      <c r="AS37" s="150"/>
      <c r="AT37" s="150"/>
      <c r="AU37" s="150"/>
      <c r="AV37" s="150"/>
      <c r="AW37" s="150"/>
      <c r="AX37" s="150"/>
      <c r="AY37" s="149">
        <v>2.74</v>
      </c>
      <c r="AZ37" s="149">
        <f t="shared" si="41"/>
        <v>6.21</v>
      </c>
      <c r="BA37" s="150"/>
      <c r="BB37" s="150"/>
      <c r="BC37" s="150"/>
      <c r="BD37" s="150"/>
      <c r="BE37" s="150"/>
      <c r="BF37" s="150">
        <v>6.21</v>
      </c>
      <c r="BG37" s="150"/>
      <c r="BH37" s="150"/>
      <c r="BI37" s="150"/>
      <c r="BJ37" s="150"/>
      <c r="BK37" s="150"/>
      <c r="BL37" s="149">
        <f t="shared" si="42"/>
        <v>0.654</v>
      </c>
      <c r="BM37" s="150"/>
      <c r="BN37" s="150"/>
      <c r="BO37" s="150"/>
      <c r="BP37" s="150"/>
      <c r="BQ37" s="150"/>
      <c r="BR37" s="150"/>
      <c r="BS37" s="150"/>
      <c r="BT37" s="150"/>
      <c r="BU37" s="150">
        <v>0.654</v>
      </c>
      <c r="BV37" s="150"/>
      <c r="BW37" s="149">
        <f t="shared" si="43"/>
        <v>0</v>
      </c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49">
        <f t="shared" si="44"/>
        <v>0.21</v>
      </c>
      <c r="CM37" s="150"/>
      <c r="CN37" s="150"/>
      <c r="CO37" s="150"/>
      <c r="CP37" s="150">
        <v>0.21</v>
      </c>
      <c r="CQ37" s="150"/>
      <c r="CR37" s="150"/>
      <c r="CS37" s="150"/>
      <c r="CT37" s="150"/>
      <c r="CU37" s="150"/>
      <c r="CV37" s="149">
        <f t="shared" si="45"/>
        <v>0</v>
      </c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49">
        <f t="shared" si="46"/>
        <v>0</v>
      </c>
      <c r="DI37" s="150"/>
      <c r="DJ37" s="150"/>
      <c r="DK37" s="150"/>
      <c r="DL37" s="150"/>
      <c r="DM37" s="149">
        <f t="shared" si="47"/>
        <v>2.602</v>
      </c>
      <c r="DN37" s="150"/>
      <c r="DO37" s="150"/>
      <c r="DP37" s="150"/>
      <c r="DQ37" s="150"/>
      <c r="DR37" s="150"/>
      <c r="DS37" s="150">
        <v>2.1</v>
      </c>
      <c r="DT37" s="150"/>
      <c r="DU37" s="150"/>
      <c r="DV37" s="150">
        <v>0.502</v>
      </c>
      <c r="DW37" s="150"/>
      <c r="DX37" s="150"/>
      <c r="DY37" s="150"/>
      <c r="DZ37" s="150"/>
      <c r="EA37" s="149">
        <f t="shared" si="48"/>
        <v>0</v>
      </c>
      <c r="EB37" s="150"/>
      <c r="EC37" s="150"/>
      <c r="ED37" s="150"/>
      <c r="EE37" s="150"/>
      <c r="EF37" s="150"/>
      <c r="EG37" s="149"/>
      <c r="EH37" s="149">
        <f t="shared" si="49"/>
        <v>0</v>
      </c>
      <c r="EI37" s="150"/>
      <c r="EJ37" s="150"/>
      <c r="EK37" s="150"/>
      <c r="EL37" s="150"/>
      <c r="EM37" s="150"/>
      <c r="EN37" s="150"/>
      <c r="EO37" s="149">
        <f t="shared" si="50"/>
        <v>0.8348</v>
      </c>
      <c r="EP37" s="150"/>
      <c r="EQ37" s="150"/>
      <c r="ER37" s="150">
        <v>0</v>
      </c>
      <c r="ES37" s="150"/>
      <c r="ET37" s="150"/>
      <c r="EU37" s="150">
        <v>0.8348</v>
      </c>
      <c r="EV37" s="149">
        <f t="shared" si="51"/>
        <v>0</v>
      </c>
      <c r="EW37" s="150"/>
      <c r="EX37" s="150"/>
      <c r="EY37" s="150"/>
      <c r="EZ37" s="150"/>
      <c r="FA37" s="150"/>
      <c r="FB37" s="149">
        <f t="shared" si="52"/>
        <v>0</v>
      </c>
      <c r="FC37" s="150"/>
      <c r="FD37" s="150"/>
      <c r="FE37" s="150"/>
      <c r="FF37" s="150"/>
      <c r="FG37" s="149">
        <f t="shared" si="53"/>
        <v>0</v>
      </c>
      <c r="FH37" s="150"/>
      <c r="FI37" s="150"/>
      <c r="FJ37" s="150"/>
      <c r="FK37" s="150"/>
      <c r="FL37" s="150"/>
      <c r="FM37" s="150">
        <v>0</v>
      </c>
      <c r="FN37" s="150"/>
      <c r="FO37" s="150"/>
      <c r="FP37" s="150"/>
    </row>
    <row r="38" s="1" customFormat="1" ht="40" customHeight="1" spans="1:172">
      <c r="A38" s="9"/>
      <c r="B38" s="21"/>
      <c r="C38" s="21"/>
      <c r="D38" s="130" t="s">
        <v>293</v>
      </c>
      <c r="E38" s="123"/>
      <c r="F38" s="125" t="s">
        <v>266</v>
      </c>
      <c r="G38" s="26" t="s">
        <v>267</v>
      </c>
      <c r="H38" s="26"/>
      <c r="I38" s="155">
        <v>24.2776</v>
      </c>
      <c r="J38" s="143">
        <f>K38+AB38+AN38+AO38+AY38+AZ38+BL38+BW38+CL38+CV38+DH38+DM38+EA38+EG38+EH38+EO38+EV38+FB38+FG38</f>
        <v>24.2776</v>
      </c>
      <c r="K38" s="149">
        <f t="shared" si="38"/>
        <v>3.32</v>
      </c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>
        <v>3.32</v>
      </c>
      <c r="W38" s="150"/>
      <c r="X38" s="150"/>
      <c r="Y38" s="150"/>
      <c r="Z38" s="150"/>
      <c r="AA38" s="150"/>
      <c r="AB38" s="149">
        <f t="shared" si="39"/>
        <v>3.04</v>
      </c>
      <c r="AC38" s="150"/>
      <c r="AD38" s="150"/>
      <c r="AE38" s="150"/>
      <c r="AF38" s="150"/>
      <c r="AG38" s="150"/>
      <c r="AH38" s="150"/>
      <c r="AI38" s="150"/>
      <c r="AJ38" s="150"/>
      <c r="AK38" s="150">
        <v>3.04</v>
      </c>
      <c r="AL38" s="150"/>
      <c r="AM38" s="150"/>
      <c r="AN38" s="149"/>
      <c r="AO38" s="149">
        <f t="shared" si="40"/>
        <v>0</v>
      </c>
      <c r="AP38" s="150"/>
      <c r="AQ38" s="150"/>
      <c r="AR38" s="150"/>
      <c r="AS38" s="150"/>
      <c r="AT38" s="150"/>
      <c r="AU38" s="150"/>
      <c r="AV38" s="150"/>
      <c r="AW38" s="150"/>
      <c r="AX38" s="150"/>
      <c r="AY38" s="149">
        <v>3.29</v>
      </c>
      <c r="AZ38" s="149">
        <f t="shared" si="41"/>
        <v>0.46</v>
      </c>
      <c r="BA38" s="150"/>
      <c r="BB38" s="150"/>
      <c r="BC38" s="150"/>
      <c r="BD38" s="150"/>
      <c r="BE38" s="150"/>
      <c r="BF38" s="150">
        <v>0.46</v>
      </c>
      <c r="BG38" s="150"/>
      <c r="BH38" s="150"/>
      <c r="BI38" s="150"/>
      <c r="BJ38" s="150"/>
      <c r="BK38" s="150"/>
      <c r="BL38" s="149">
        <f t="shared" si="42"/>
        <v>2.31</v>
      </c>
      <c r="BM38" s="150"/>
      <c r="BN38" s="150"/>
      <c r="BO38" s="150"/>
      <c r="BP38" s="150"/>
      <c r="BQ38" s="150"/>
      <c r="BR38" s="150"/>
      <c r="BS38" s="150"/>
      <c r="BT38" s="150"/>
      <c r="BU38" s="150">
        <v>2.31</v>
      </c>
      <c r="BV38" s="150"/>
      <c r="BW38" s="149">
        <f t="shared" si="43"/>
        <v>0</v>
      </c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49">
        <f t="shared" si="44"/>
        <v>0.93</v>
      </c>
      <c r="CM38" s="150"/>
      <c r="CN38" s="150"/>
      <c r="CO38" s="150"/>
      <c r="CP38" s="150">
        <v>0.93</v>
      </c>
      <c r="CQ38" s="150"/>
      <c r="CR38" s="150"/>
      <c r="CS38" s="150"/>
      <c r="CT38" s="150"/>
      <c r="CU38" s="150"/>
      <c r="CV38" s="149">
        <f t="shared" si="45"/>
        <v>0</v>
      </c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49">
        <f t="shared" si="46"/>
        <v>0</v>
      </c>
      <c r="DI38" s="150"/>
      <c r="DJ38" s="150"/>
      <c r="DK38" s="150"/>
      <c r="DL38" s="150"/>
      <c r="DM38" s="149">
        <f t="shared" si="47"/>
        <v>0.818</v>
      </c>
      <c r="DN38" s="150"/>
      <c r="DO38" s="150"/>
      <c r="DP38" s="150"/>
      <c r="DQ38" s="150"/>
      <c r="DR38" s="150"/>
      <c r="DS38" s="150"/>
      <c r="DT38" s="150"/>
      <c r="DU38" s="150"/>
      <c r="DV38" s="150">
        <v>0.818</v>
      </c>
      <c r="DW38" s="150"/>
      <c r="DX38" s="150"/>
      <c r="DY38" s="150"/>
      <c r="DZ38" s="150"/>
      <c r="EA38" s="149">
        <f t="shared" si="48"/>
        <v>0</v>
      </c>
      <c r="EB38" s="150"/>
      <c r="EC38" s="150"/>
      <c r="ED38" s="150"/>
      <c r="EE38" s="150"/>
      <c r="EF38" s="150"/>
      <c r="EG38" s="149"/>
      <c r="EH38" s="149">
        <f t="shared" si="49"/>
        <v>0</v>
      </c>
      <c r="EI38" s="150"/>
      <c r="EJ38" s="150"/>
      <c r="EK38" s="150"/>
      <c r="EL38" s="150"/>
      <c r="EM38" s="150"/>
      <c r="EN38" s="150"/>
      <c r="EO38" s="149">
        <f t="shared" si="50"/>
        <v>8.6996</v>
      </c>
      <c r="EP38" s="150"/>
      <c r="EQ38" s="150"/>
      <c r="ER38" s="150">
        <v>5.36</v>
      </c>
      <c r="ES38" s="150"/>
      <c r="ET38" s="150"/>
      <c r="EU38" s="150">
        <v>3.3396</v>
      </c>
      <c r="EV38" s="149">
        <f t="shared" si="51"/>
        <v>0</v>
      </c>
      <c r="EW38" s="150"/>
      <c r="EX38" s="150"/>
      <c r="EY38" s="150"/>
      <c r="EZ38" s="150"/>
      <c r="FA38" s="150"/>
      <c r="FB38" s="149">
        <f t="shared" si="52"/>
        <v>0</v>
      </c>
      <c r="FC38" s="150"/>
      <c r="FD38" s="150"/>
      <c r="FE38" s="150"/>
      <c r="FF38" s="150"/>
      <c r="FG38" s="149">
        <f t="shared" si="53"/>
        <v>1.41</v>
      </c>
      <c r="FH38" s="150"/>
      <c r="FI38" s="150"/>
      <c r="FJ38" s="150"/>
      <c r="FK38" s="150"/>
      <c r="FL38" s="150"/>
      <c r="FM38" s="150">
        <v>1.41</v>
      </c>
      <c r="FN38" s="150"/>
      <c r="FO38" s="150"/>
      <c r="FP38" s="150"/>
    </row>
    <row r="39" s="1" customFormat="1" ht="40" customHeight="1" spans="1:172">
      <c r="A39" s="9"/>
      <c r="B39" s="21"/>
      <c r="C39" s="21"/>
      <c r="D39" s="122" t="s">
        <v>294</v>
      </c>
      <c r="E39" s="123"/>
      <c r="F39" s="125" t="s">
        <v>266</v>
      </c>
      <c r="G39" s="26" t="s">
        <v>295</v>
      </c>
      <c r="H39" s="26"/>
      <c r="I39" s="155">
        <v>6745.03</v>
      </c>
      <c r="J39" s="143">
        <f>K39+AB39+AN39+AO39+AY39+AZ39+BL39+BW39+CL39+CV39+DH39+DM39+EA39+EG39+EH39+EO39+EV39+FB39+FG39</f>
        <v>6745.03</v>
      </c>
      <c r="K39" s="149">
        <f t="shared" si="38"/>
        <v>616.59</v>
      </c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>
        <v>616.59</v>
      </c>
      <c r="W39" s="150"/>
      <c r="X39" s="150"/>
      <c r="Y39" s="150"/>
      <c r="Z39" s="150"/>
      <c r="AA39" s="150"/>
      <c r="AB39" s="149">
        <f t="shared" si="39"/>
        <v>620.7</v>
      </c>
      <c r="AC39" s="150"/>
      <c r="AD39" s="150"/>
      <c r="AE39" s="150"/>
      <c r="AF39" s="150"/>
      <c r="AG39" s="150"/>
      <c r="AH39" s="150"/>
      <c r="AI39" s="150"/>
      <c r="AJ39" s="150"/>
      <c r="AK39" s="150">
        <v>620.7</v>
      </c>
      <c r="AL39" s="150"/>
      <c r="AM39" s="150"/>
      <c r="AN39" s="149"/>
      <c r="AO39" s="149">
        <f t="shared" si="40"/>
        <v>0</v>
      </c>
      <c r="AP39" s="150"/>
      <c r="AQ39" s="150"/>
      <c r="AR39" s="150"/>
      <c r="AS39" s="150"/>
      <c r="AT39" s="150"/>
      <c r="AU39" s="150"/>
      <c r="AV39" s="150"/>
      <c r="AW39" s="150"/>
      <c r="AX39" s="150"/>
      <c r="AY39" s="149">
        <v>779.98</v>
      </c>
      <c r="AZ39" s="149">
        <f t="shared" si="41"/>
        <v>1565.97</v>
      </c>
      <c r="BA39" s="150"/>
      <c r="BB39" s="150"/>
      <c r="BC39" s="150"/>
      <c r="BD39" s="150"/>
      <c r="BE39" s="150"/>
      <c r="BF39" s="150">
        <v>1565.97</v>
      </c>
      <c r="BG39" s="150"/>
      <c r="BH39" s="150"/>
      <c r="BI39" s="150"/>
      <c r="BJ39" s="150"/>
      <c r="BK39" s="150"/>
      <c r="BL39" s="149">
        <f t="shared" si="42"/>
        <v>124</v>
      </c>
      <c r="BM39" s="150"/>
      <c r="BN39" s="150"/>
      <c r="BO39" s="150"/>
      <c r="BP39" s="150"/>
      <c r="BQ39" s="150"/>
      <c r="BR39" s="150"/>
      <c r="BS39" s="150"/>
      <c r="BT39" s="150"/>
      <c r="BU39" s="150">
        <v>124</v>
      </c>
      <c r="BV39" s="150"/>
      <c r="BW39" s="149">
        <f t="shared" si="43"/>
        <v>0</v>
      </c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49">
        <f t="shared" si="44"/>
        <v>171</v>
      </c>
      <c r="CM39" s="150"/>
      <c r="CN39" s="150"/>
      <c r="CO39" s="150"/>
      <c r="CP39" s="150">
        <v>171</v>
      </c>
      <c r="CQ39" s="150"/>
      <c r="CR39" s="150"/>
      <c r="CS39" s="150"/>
      <c r="CT39" s="150"/>
      <c r="CU39" s="150"/>
      <c r="CV39" s="149">
        <f t="shared" si="45"/>
        <v>0</v>
      </c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49">
        <f t="shared" si="46"/>
        <v>0</v>
      </c>
      <c r="DI39" s="150"/>
      <c r="DJ39" s="150"/>
      <c r="DK39" s="150"/>
      <c r="DL39" s="150"/>
      <c r="DM39" s="149">
        <f t="shared" si="47"/>
        <v>180.98</v>
      </c>
      <c r="DN39" s="150"/>
      <c r="DO39" s="150"/>
      <c r="DP39" s="150"/>
      <c r="DQ39" s="150"/>
      <c r="DR39" s="150"/>
      <c r="DS39" s="150">
        <v>13.29</v>
      </c>
      <c r="DT39" s="150"/>
      <c r="DU39" s="150"/>
      <c r="DV39" s="150">
        <v>167.69</v>
      </c>
      <c r="DW39" s="150"/>
      <c r="DX39" s="150"/>
      <c r="DY39" s="150"/>
      <c r="DZ39" s="150"/>
      <c r="EA39" s="149">
        <f t="shared" si="48"/>
        <v>0</v>
      </c>
      <c r="EB39" s="150"/>
      <c r="EC39" s="150"/>
      <c r="ED39" s="150"/>
      <c r="EE39" s="150"/>
      <c r="EF39" s="150"/>
      <c r="EG39" s="149"/>
      <c r="EH39" s="149">
        <f t="shared" si="49"/>
        <v>0</v>
      </c>
      <c r="EI39" s="150"/>
      <c r="EJ39" s="150"/>
      <c r="EK39" s="150"/>
      <c r="EL39" s="150"/>
      <c r="EM39" s="150"/>
      <c r="EN39" s="150"/>
      <c r="EO39" s="149">
        <f t="shared" si="50"/>
        <v>1530.15</v>
      </c>
      <c r="EP39" s="150"/>
      <c r="EQ39" s="150"/>
      <c r="ER39" s="150">
        <v>892.71</v>
      </c>
      <c r="ES39" s="150"/>
      <c r="ET39" s="150"/>
      <c r="EU39" s="150">
        <v>637.44</v>
      </c>
      <c r="EV39" s="149">
        <f t="shared" si="51"/>
        <v>0</v>
      </c>
      <c r="EW39" s="150"/>
      <c r="EX39" s="150"/>
      <c r="EY39" s="150"/>
      <c r="EZ39" s="150"/>
      <c r="FA39" s="150"/>
      <c r="FB39" s="149">
        <f t="shared" si="52"/>
        <v>0</v>
      </c>
      <c r="FC39" s="150"/>
      <c r="FD39" s="150"/>
      <c r="FE39" s="150"/>
      <c r="FF39" s="150"/>
      <c r="FG39" s="149">
        <f t="shared" si="53"/>
        <v>1155.66</v>
      </c>
      <c r="FH39" s="150"/>
      <c r="FI39" s="150"/>
      <c r="FJ39" s="150"/>
      <c r="FK39" s="150"/>
      <c r="FL39" s="150"/>
      <c r="FM39" s="150">
        <v>1155.66</v>
      </c>
      <c r="FN39" s="150"/>
      <c r="FO39" s="150"/>
      <c r="FP39" s="150"/>
    </row>
    <row r="40" s="1" customFormat="1" ht="40" customHeight="1" spans="1:172">
      <c r="A40" s="9"/>
      <c r="B40" s="21"/>
      <c r="C40" s="21"/>
      <c r="D40" s="122" t="s">
        <v>296</v>
      </c>
      <c r="E40" s="123"/>
      <c r="F40" s="125" t="s">
        <v>245</v>
      </c>
      <c r="G40" s="26" t="s">
        <v>267</v>
      </c>
      <c r="H40" s="26"/>
      <c r="I40" s="155">
        <v>64.88</v>
      </c>
      <c r="J40" s="143">
        <f>K40+AB40+AN40+AO40+AY40+AZ40+BL40+BW40+CL40+CV40+DH40+DM40+EA40+EG40+EH40+EO40+EV40+FB40+FG40</f>
        <v>64.88</v>
      </c>
      <c r="K40" s="56">
        <f t="shared" ref="K39:K46" si="54">SUM(L40:AA40)</f>
        <v>4.8</v>
      </c>
      <c r="L40" s="60"/>
      <c r="M40" s="57"/>
      <c r="N40" s="57"/>
      <c r="O40" s="57"/>
      <c r="P40" s="57"/>
      <c r="Q40" s="60">
        <v>0.17</v>
      </c>
      <c r="R40" s="60">
        <v>0.58</v>
      </c>
      <c r="S40" s="60"/>
      <c r="T40" s="60">
        <v>0.63</v>
      </c>
      <c r="U40" s="60">
        <v>3.42</v>
      </c>
      <c r="V40" s="57"/>
      <c r="W40" s="57"/>
      <c r="X40" s="57"/>
      <c r="Y40" s="57"/>
      <c r="Z40" s="57"/>
      <c r="AA40" s="57"/>
      <c r="AB40" s="56">
        <f t="shared" ref="AB40:AB44" si="55">SUM(AC40:AM40)</f>
        <v>0.93</v>
      </c>
      <c r="AC40" s="60"/>
      <c r="AD40" s="57"/>
      <c r="AE40" s="57"/>
      <c r="AF40" s="57"/>
      <c r="AG40" s="57"/>
      <c r="AH40" s="60">
        <v>0.5</v>
      </c>
      <c r="AI40" s="60">
        <v>0.35</v>
      </c>
      <c r="AJ40" s="60"/>
      <c r="AK40" s="60"/>
      <c r="AL40" s="60"/>
      <c r="AM40" s="60">
        <v>0.08</v>
      </c>
      <c r="AN40" s="57">
        <v>1.23</v>
      </c>
      <c r="AO40" s="56">
        <f t="shared" ref="AO40:AO44" si="56">SUM(AP40:AX40)</f>
        <v>33.18</v>
      </c>
      <c r="AP40" s="60"/>
      <c r="AQ40" s="60">
        <v>3.55</v>
      </c>
      <c r="AR40" s="60"/>
      <c r="AS40" s="60"/>
      <c r="AT40" s="60"/>
      <c r="AU40" s="60">
        <v>20</v>
      </c>
      <c r="AV40" s="60">
        <v>0.12</v>
      </c>
      <c r="AW40" s="60">
        <v>9.51</v>
      </c>
      <c r="AX40" s="60"/>
      <c r="AY40" s="57">
        <v>0.44</v>
      </c>
      <c r="AZ40" s="56">
        <f t="shared" ref="AZ40:AZ44" si="57">SUM(BA40:BK40)</f>
        <v>1.41</v>
      </c>
      <c r="BA40" s="60"/>
      <c r="BB40" s="60">
        <v>1.16</v>
      </c>
      <c r="BC40" s="60"/>
      <c r="BD40" s="60"/>
      <c r="BE40" s="60"/>
      <c r="BF40" s="60"/>
      <c r="BG40" s="60">
        <v>0.25</v>
      </c>
      <c r="BH40" s="60"/>
      <c r="BI40" s="60"/>
      <c r="BJ40" s="60"/>
      <c r="BK40" s="60"/>
      <c r="BL40" s="56">
        <f t="shared" ref="BL40:BL44" si="58">SUM(BM40:BV40)</f>
        <v>0.1</v>
      </c>
      <c r="BM40" s="60"/>
      <c r="BN40" s="57"/>
      <c r="BO40" s="57"/>
      <c r="BP40" s="57"/>
      <c r="BQ40" s="57"/>
      <c r="BR40" s="57"/>
      <c r="BS40" s="57"/>
      <c r="BT40" s="57"/>
      <c r="BU40" s="60">
        <v>0.1</v>
      </c>
      <c r="BV40" s="57"/>
      <c r="BW40" s="56">
        <f t="shared" ref="BW40:BW44" si="59">SUM(BX40:CK40)</f>
        <v>2.68</v>
      </c>
      <c r="BX40" s="60"/>
      <c r="BY40" s="57"/>
      <c r="BZ40" s="57"/>
      <c r="CA40" s="60">
        <v>1.19</v>
      </c>
      <c r="CB40" s="60"/>
      <c r="CC40" s="57"/>
      <c r="CD40" s="57"/>
      <c r="CE40" s="57"/>
      <c r="CF40" s="57"/>
      <c r="CG40" s="57"/>
      <c r="CH40" s="57"/>
      <c r="CI40" s="57"/>
      <c r="CJ40" s="60">
        <v>1.1</v>
      </c>
      <c r="CK40" s="60">
        <v>0.39</v>
      </c>
      <c r="CL40" s="56">
        <f t="shared" ref="CL40:CL44" si="60">SUM(CM40:CU40)</f>
        <v>6.4</v>
      </c>
      <c r="CM40" s="60"/>
      <c r="CN40" s="57"/>
      <c r="CO40" s="57"/>
      <c r="CP40" s="57"/>
      <c r="CQ40" s="57"/>
      <c r="CR40" s="60">
        <v>0.27</v>
      </c>
      <c r="CS40" s="60">
        <v>6.13</v>
      </c>
      <c r="CT40" s="57"/>
      <c r="CU40" s="57"/>
      <c r="CV40" s="56">
        <f t="shared" ref="CV39:CV46" si="61">SUM(CW40:DG40)</f>
        <v>1.12</v>
      </c>
      <c r="CW40" s="60"/>
      <c r="CX40" s="57"/>
      <c r="CY40" s="57"/>
      <c r="CZ40" s="57"/>
      <c r="DA40" s="57"/>
      <c r="DB40" s="57"/>
      <c r="DC40" s="60">
        <v>1</v>
      </c>
      <c r="DD40" s="57"/>
      <c r="DE40" s="57"/>
      <c r="DF40" s="57"/>
      <c r="DG40" s="60">
        <v>0.12</v>
      </c>
      <c r="DH40" s="56">
        <f t="shared" ref="DH40:DH44" si="62">SUM(DI40:DL40)</f>
        <v>0</v>
      </c>
      <c r="DI40" s="60"/>
      <c r="DJ40" s="57"/>
      <c r="DK40" s="57"/>
      <c r="DL40" s="57"/>
      <c r="DM40" s="56">
        <f t="shared" ref="DM40:DM44" si="63">SUM(DN40:DZ40)</f>
        <v>3.93</v>
      </c>
      <c r="DN40" s="60"/>
      <c r="DO40" s="57"/>
      <c r="DP40" s="57"/>
      <c r="DQ40" s="57"/>
      <c r="DR40" s="57"/>
      <c r="DS40" s="60"/>
      <c r="DT40" s="60">
        <v>0.13</v>
      </c>
      <c r="DU40" s="60"/>
      <c r="DV40" s="60"/>
      <c r="DW40" s="60"/>
      <c r="DX40" s="60">
        <v>3.8</v>
      </c>
      <c r="DY40" s="57"/>
      <c r="DZ40" s="57"/>
      <c r="EA40" s="56">
        <f t="shared" ref="EA40:EA44" si="64">SUM(EB40:EF40)</f>
        <v>0.75</v>
      </c>
      <c r="EB40" s="60"/>
      <c r="EC40" s="57"/>
      <c r="ED40" s="57"/>
      <c r="EE40" s="60">
        <v>0.75</v>
      </c>
      <c r="EF40" s="57"/>
      <c r="EG40" s="57"/>
      <c r="EH40" s="56">
        <f t="shared" ref="EH40:EH44" si="65">SUM(EI40:EN40)</f>
        <v>0</v>
      </c>
      <c r="EI40" s="60"/>
      <c r="EJ40" s="57"/>
      <c r="EK40" s="57"/>
      <c r="EL40" s="57"/>
      <c r="EM40" s="57"/>
      <c r="EN40" s="57"/>
      <c r="EO40" s="56">
        <f t="shared" ref="EO40:EO44" si="66">SUM(EP40:EU40)</f>
        <v>1.59</v>
      </c>
      <c r="EP40" s="60"/>
      <c r="EQ40" s="57"/>
      <c r="ER40" s="57"/>
      <c r="ES40" s="60">
        <v>1.59</v>
      </c>
      <c r="ET40" s="57"/>
      <c r="EU40" s="57"/>
      <c r="EV40" s="56">
        <f t="shared" ref="EV40:EV44" si="67">SUM(EW40:FA40)</f>
        <v>1.05</v>
      </c>
      <c r="EW40" s="60"/>
      <c r="EX40" s="57"/>
      <c r="EY40" s="60">
        <v>0.26</v>
      </c>
      <c r="EZ40" s="60">
        <v>0.62</v>
      </c>
      <c r="FA40" s="60">
        <v>0.17</v>
      </c>
      <c r="FB40" s="56">
        <f t="shared" ref="FB40:FB44" si="68">SUM(FC40:FF40)</f>
        <v>3.01</v>
      </c>
      <c r="FC40" s="60"/>
      <c r="FD40" s="57"/>
      <c r="FE40" s="60">
        <v>1.15</v>
      </c>
      <c r="FF40" s="60">
        <v>1.86</v>
      </c>
      <c r="FG40" s="56">
        <f t="shared" ref="FG40:FG43" si="69">SUM(FH40:FP40)</f>
        <v>2.26</v>
      </c>
      <c r="FH40" s="60"/>
      <c r="FI40" s="57"/>
      <c r="FJ40" s="57"/>
      <c r="FK40" s="57"/>
      <c r="FL40" s="57"/>
      <c r="FM40" s="57"/>
      <c r="FN40" s="57"/>
      <c r="FO40" s="60">
        <v>0.9</v>
      </c>
      <c r="FP40" s="60">
        <v>1.36</v>
      </c>
    </row>
    <row r="41" s="1" customFormat="1" ht="40" customHeight="1" spans="1:172">
      <c r="A41" s="9"/>
      <c r="B41" s="21"/>
      <c r="C41" s="31"/>
      <c r="D41" s="122" t="s">
        <v>297</v>
      </c>
      <c r="E41" s="123"/>
      <c r="F41" s="125" t="s">
        <v>262</v>
      </c>
      <c r="G41" s="26" t="s">
        <v>279</v>
      </c>
      <c r="H41" s="26"/>
      <c r="I41" s="156">
        <v>0.03</v>
      </c>
      <c r="J41" s="143">
        <f>AVERAGE(K41,AB41,AN41,AO41,AY41,AZ41,BL41,BW41,CL41,CV41,DH41,DM41,DR41,EA41,EH41,EO41,EV41,FB41,FG41)</f>
        <v>0.03</v>
      </c>
      <c r="K41" s="157">
        <v>0.03</v>
      </c>
      <c r="L41" s="150"/>
      <c r="M41" s="158">
        <v>0.03</v>
      </c>
      <c r="N41" s="158">
        <v>0.03</v>
      </c>
      <c r="O41" s="158">
        <v>0.03</v>
      </c>
      <c r="P41" s="158">
        <v>0.03</v>
      </c>
      <c r="Q41" s="158">
        <v>0.03</v>
      </c>
      <c r="R41" s="158">
        <v>0.03</v>
      </c>
      <c r="S41" s="158">
        <v>0.03</v>
      </c>
      <c r="T41" s="158">
        <v>0.03</v>
      </c>
      <c r="U41" s="158">
        <v>0.03</v>
      </c>
      <c r="V41" s="158">
        <v>0.03</v>
      </c>
      <c r="W41" s="158">
        <v>0.03</v>
      </c>
      <c r="X41" s="158">
        <v>0.03</v>
      </c>
      <c r="Y41" s="158">
        <v>0.03</v>
      </c>
      <c r="Z41" s="158">
        <v>0.03</v>
      </c>
      <c r="AA41" s="158">
        <v>0.03</v>
      </c>
      <c r="AB41" s="157">
        <v>0.03</v>
      </c>
      <c r="AC41" s="158">
        <v>0.03</v>
      </c>
      <c r="AD41" s="158">
        <v>0.03</v>
      </c>
      <c r="AE41" s="158">
        <v>0.03</v>
      </c>
      <c r="AF41" s="158">
        <v>0.03</v>
      </c>
      <c r="AG41" s="158">
        <v>0.03</v>
      </c>
      <c r="AH41" s="158">
        <v>0.03</v>
      </c>
      <c r="AI41" s="158">
        <v>0.03</v>
      </c>
      <c r="AJ41" s="158">
        <v>0.03</v>
      </c>
      <c r="AK41" s="158">
        <v>0.03</v>
      </c>
      <c r="AL41" s="158">
        <v>0.03</v>
      </c>
      <c r="AM41" s="158">
        <v>0.03</v>
      </c>
      <c r="AN41" s="157">
        <v>0.03</v>
      </c>
      <c r="AO41" s="157">
        <v>0.03</v>
      </c>
      <c r="AP41" s="150"/>
      <c r="AQ41" s="158">
        <v>0.03</v>
      </c>
      <c r="AR41" s="150"/>
      <c r="AS41" s="158">
        <v>0.03</v>
      </c>
      <c r="AT41" s="158">
        <v>0.03</v>
      </c>
      <c r="AU41" s="158">
        <v>0.03</v>
      </c>
      <c r="AV41" s="158">
        <v>0.03</v>
      </c>
      <c r="AW41" s="158">
        <v>0.03</v>
      </c>
      <c r="AX41" s="158">
        <v>0.03</v>
      </c>
      <c r="AY41" s="157">
        <v>0.03</v>
      </c>
      <c r="AZ41" s="157">
        <v>0.03</v>
      </c>
      <c r="BA41" s="150"/>
      <c r="BB41" s="158">
        <v>0.03</v>
      </c>
      <c r="BC41" s="158">
        <v>0.03</v>
      </c>
      <c r="BD41" s="158">
        <v>0.03</v>
      </c>
      <c r="BE41" s="158">
        <v>0.03</v>
      </c>
      <c r="BF41" s="158">
        <v>0.03</v>
      </c>
      <c r="BG41" s="158">
        <v>0.03</v>
      </c>
      <c r="BH41" s="158">
        <v>0.03</v>
      </c>
      <c r="BI41" s="158">
        <v>0.03</v>
      </c>
      <c r="BJ41" s="158">
        <v>0.03</v>
      </c>
      <c r="BK41" s="158">
        <v>0.03</v>
      </c>
      <c r="BL41" s="157">
        <v>0.03</v>
      </c>
      <c r="BM41" s="150"/>
      <c r="BN41" s="158">
        <v>0.03</v>
      </c>
      <c r="BO41" s="150"/>
      <c r="BP41" s="158">
        <v>0.03</v>
      </c>
      <c r="BQ41" s="158">
        <v>0.03</v>
      </c>
      <c r="BR41" s="158">
        <v>0.03</v>
      </c>
      <c r="BS41" s="158">
        <v>0.03</v>
      </c>
      <c r="BT41" s="158">
        <v>0.03</v>
      </c>
      <c r="BU41" s="158">
        <v>0.03</v>
      </c>
      <c r="BV41" s="158">
        <v>0.03</v>
      </c>
      <c r="BW41" s="157">
        <v>0.03</v>
      </c>
      <c r="BX41" s="158">
        <v>0.03</v>
      </c>
      <c r="BY41" s="158">
        <v>0.03</v>
      </c>
      <c r="BZ41" s="158">
        <v>0.03</v>
      </c>
      <c r="CA41" s="158">
        <v>0.03</v>
      </c>
      <c r="CB41" s="158">
        <v>0.03</v>
      </c>
      <c r="CC41" s="150"/>
      <c r="CD41" s="158">
        <v>0.03</v>
      </c>
      <c r="CE41" s="158">
        <v>0.03</v>
      </c>
      <c r="CF41" s="158">
        <v>0.03</v>
      </c>
      <c r="CG41" s="158">
        <v>0.03</v>
      </c>
      <c r="CH41" s="150"/>
      <c r="CI41" s="158">
        <v>0.03</v>
      </c>
      <c r="CJ41" s="158">
        <v>0.03</v>
      </c>
      <c r="CK41" s="158">
        <v>0.03</v>
      </c>
      <c r="CL41" s="157">
        <v>0.03</v>
      </c>
      <c r="CM41" s="158">
        <v>0.03</v>
      </c>
      <c r="CN41" s="158">
        <v>0.03</v>
      </c>
      <c r="CO41" s="158">
        <v>0.03</v>
      </c>
      <c r="CP41" s="158">
        <v>0.03</v>
      </c>
      <c r="CQ41" s="158">
        <v>0.03</v>
      </c>
      <c r="CR41" s="158">
        <v>0.03</v>
      </c>
      <c r="CS41" s="158">
        <v>0.03</v>
      </c>
      <c r="CT41" s="158">
        <v>0.03</v>
      </c>
      <c r="CU41" s="158">
        <v>0.03</v>
      </c>
      <c r="CV41" s="157">
        <v>0.03</v>
      </c>
      <c r="CW41" s="150"/>
      <c r="CX41" s="158">
        <v>0.03</v>
      </c>
      <c r="CY41" s="158">
        <v>0.03</v>
      </c>
      <c r="CZ41" s="158">
        <v>0.03</v>
      </c>
      <c r="DA41" s="158">
        <v>0.03</v>
      </c>
      <c r="DB41" s="158">
        <v>0.03</v>
      </c>
      <c r="DC41" s="158">
        <v>0.03</v>
      </c>
      <c r="DD41" s="158">
        <v>0.03</v>
      </c>
      <c r="DE41" s="158">
        <v>0.03</v>
      </c>
      <c r="DF41" s="158">
        <v>0.03</v>
      </c>
      <c r="DG41" s="158">
        <v>0.03</v>
      </c>
      <c r="DH41" s="157">
        <v>0.03</v>
      </c>
      <c r="DI41" s="150"/>
      <c r="DJ41" s="158">
        <v>0.03</v>
      </c>
      <c r="DK41" s="158">
        <v>0.03</v>
      </c>
      <c r="DL41" s="158">
        <v>0.03</v>
      </c>
      <c r="DM41" s="157">
        <v>0.03</v>
      </c>
      <c r="DN41" s="150"/>
      <c r="DO41" s="158">
        <v>0.03</v>
      </c>
      <c r="DP41" s="158">
        <v>0.03</v>
      </c>
      <c r="DQ41" s="158">
        <v>0.03</v>
      </c>
      <c r="DR41" s="158">
        <v>0.03</v>
      </c>
      <c r="DS41" s="158">
        <v>0.03</v>
      </c>
      <c r="DT41" s="158">
        <v>0.03</v>
      </c>
      <c r="DU41" s="158">
        <v>0.03</v>
      </c>
      <c r="DV41" s="158">
        <v>0.03</v>
      </c>
      <c r="DW41" s="158">
        <v>0.03</v>
      </c>
      <c r="DX41" s="158">
        <v>0.03</v>
      </c>
      <c r="DY41" s="158">
        <v>0.03</v>
      </c>
      <c r="DZ41" s="158">
        <v>0.03</v>
      </c>
      <c r="EA41" s="157">
        <v>0.03</v>
      </c>
      <c r="EB41" s="150"/>
      <c r="EC41" s="158">
        <v>0.03</v>
      </c>
      <c r="ED41" s="158">
        <v>0.03</v>
      </c>
      <c r="EE41" s="158">
        <v>0.03</v>
      </c>
      <c r="EF41" s="158">
        <v>0.03</v>
      </c>
      <c r="EG41" s="157">
        <v>0.03</v>
      </c>
      <c r="EH41" s="157">
        <v>0.03</v>
      </c>
      <c r="EI41" s="150"/>
      <c r="EJ41" s="158">
        <v>0.03</v>
      </c>
      <c r="EK41" s="158">
        <v>0.03</v>
      </c>
      <c r="EL41" s="158">
        <v>0.03</v>
      </c>
      <c r="EM41" s="158">
        <v>0.03</v>
      </c>
      <c r="EN41" s="158">
        <v>0.03</v>
      </c>
      <c r="EO41" s="157">
        <v>0.03</v>
      </c>
      <c r="EP41" s="150"/>
      <c r="EQ41" s="158">
        <v>0.03</v>
      </c>
      <c r="ER41" s="158">
        <v>0.03</v>
      </c>
      <c r="ES41" s="150"/>
      <c r="ET41" s="158">
        <v>0.03</v>
      </c>
      <c r="EU41" s="158">
        <v>0.03</v>
      </c>
      <c r="EV41" s="157">
        <v>0.03</v>
      </c>
      <c r="EW41" s="150"/>
      <c r="EX41" s="158">
        <v>0.03</v>
      </c>
      <c r="EY41" s="158">
        <v>0.03</v>
      </c>
      <c r="EZ41" s="158">
        <v>0.03</v>
      </c>
      <c r="FA41" s="158">
        <v>0.03</v>
      </c>
      <c r="FB41" s="157">
        <v>0.03</v>
      </c>
      <c r="FC41" s="150"/>
      <c r="FD41" s="158">
        <v>0.03</v>
      </c>
      <c r="FE41" s="158">
        <v>0.03</v>
      </c>
      <c r="FF41" s="158">
        <v>0.03</v>
      </c>
      <c r="FG41" s="157">
        <v>0.03</v>
      </c>
      <c r="FH41" s="158">
        <v>0.03</v>
      </c>
      <c r="FI41" s="158">
        <v>0.03</v>
      </c>
      <c r="FJ41" s="158">
        <v>0.03</v>
      </c>
      <c r="FK41" s="158">
        <v>0.03</v>
      </c>
      <c r="FL41" s="158">
        <v>0.03</v>
      </c>
      <c r="FM41" s="158">
        <v>0.03</v>
      </c>
      <c r="FN41" s="158">
        <v>0.03</v>
      </c>
      <c r="FO41" s="158">
        <v>0.03</v>
      </c>
      <c r="FP41" s="158">
        <v>0.03</v>
      </c>
    </row>
    <row r="42" s="1" customFormat="1" ht="40" customHeight="1" spans="1:172">
      <c r="A42" s="9"/>
      <c r="B42" s="21"/>
      <c r="C42" s="16" t="s">
        <v>298</v>
      </c>
      <c r="D42" s="122" t="s">
        <v>299</v>
      </c>
      <c r="E42" s="123"/>
      <c r="F42" s="125" t="s">
        <v>245</v>
      </c>
      <c r="G42" s="26" t="s">
        <v>300</v>
      </c>
      <c r="H42" s="26"/>
      <c r="I42" s="27">
        <v>70.68</v>
      </c>
      <c r="J42" s="143">
        <f>K42+AB42+AN42+AO42+AY42+AZ42+BL42+BW42+CL42+CV42+DH42+DM42+EA42+EG42+EH42+EO42+EV42+FB42+FG42</f>
        <v>70.68</v>
      </c>
      <c r="K42" s="56">
        <f>SUM(L42:AA42)</f>
        <v>5.31</v>
      </c>
      <c r="L42" s="60"/>
      <c r="M42" s="57"/>
      <c r="N42" s="57"/>
      <c r="O42" s="57"/>
      <c r="P42" s="57"/>
      <c r="Q42" s="60">
        <v>0.25</v>
      </c>
      <c r="R42" s="60"/>
      <c r="S42" s="60"/>
      <c r="T42" s="60">
        <v>0.66</v>
      </c>
      <c r="U42" s="60">
        <v>4.4</v>
      </c>
      <c r="V42" s="57"/>
      <c r="W42" s="57"/>
      <c r="X42" s="57"/>
      <c r="Y42" s="57"/>
      <c r="Z42" s="57"/>
      <c r="AA42" s="57"/>
      <c r="AB42" s="56">
        <f t="shared" si="55"/>
        <v>4.71</v>
      </c>
      <c r="AC42" s="60"/>
      <c r="AD42" s="57"/>
      <c r="AE42" s="57"/>
      <c r="AF42" s="57"/>
      <c r="AG42" s="57"/>
      <c r="AH42" s="60">
        <v>4.1</v>
      </c>
      <c r="AI42" s="60">
        <v>0.38</v>
      </c>
      <c r="AJ42" s="60"/>
      <c r="AK42" s="60"/>
      <c r="AL42" s="60"/>
      <c r="AM42" s="60">
        <v>0.23</v>
      </c>
      <c r="AN42" s="57">
        <v>1.38</v>
      </c>
      <c r="AO42" s="56">
        <f t="shared" si="56"/>
        <v>29.6</v>
      </c>
      <c r="AP42" s="60"/>
      <c r="AQ42" s="60">
        <v>6.5</v>
      </c>
      <c r="AR42" s="60"/>
      <c r="AS42" s="60"/>
      <c r="AT42" s="60"/>
      <c r="AU42" s="60">
        <v>12</v>
      </c>
      <c r="AV42" s="60">
        <v>4.5</v>
      </c>
      <c r="AW42" s="60">
        <v>6.6</v>
      </c>
      <c r="AX42" s="60"/>
      <c r="AY42" s="57">
        <v>1.46</v>
      </c>
      <c r="AZ42" s="56">
        <f t="shared" si="57"/>
        <v>1.65</v>
      </c>
      <c r="BA42" s="60"/>
      <c r="BB42" s="60">
        <v>0.81</v>
      </c>
      <c r="BC42" s="60"/>
      <c r="BD42" s="60"/>
      <c r="BE42" s="60"/>
      <c r="BF42" s="60"/>
      <c r="BG42" s="60">
        <v>0.84</v>
      </c>
      <c r="BH42" s="60"/>
      <c r="BI42" s="60"/>
      <c r="BJ42" s="60"/>
      <c r="BK42" s="60"/>
      <c r="BL42" s="56">
        <f t="shared" si="58"/>
        <v>0</v>
      </c>
      <c r="BM42" s="60"/>
      <c r="BN42" s="57"/>
      <c r="BO42" s="57"/>
      <c r="BP42" s="57"/>
      <c r="BQ42" s="57"/>
      <c r="BR42" s="57"/>
      <c r="BS42" s="57"/>
      <c r="BT42" s="57"/>
      <c r="BU42" s="60"/>
      <c r="BV42" s="57"/>
      <c r="BW42" s="56">
        <f t="shared" si="59"/>
        <v>4.52</v>
      </c>
      <c r="BX42" s="60"/>
      <c r="BY42" s="57"/>
      <c r="BZ42" s="57"/>
      <c r="CA42" s="60">
        <v>2.27</v>
      </c>
      <c r="CB42" s="60"/>
      <c r="CC42" s="57"/>
      <c r="CD42" s="57"/>
      <c r="CE42" s="57"/>
      <c r="CF42" s="57"/>
      <c r="CG42" s="57"/>
      <c r="CH42" s="57"/>
      <c r="CI42" s="57"/>
      <c r="CJ42" s="60">
        <v>1.8</v>
      </c>
      <c r="CK42" s="60">
        <v>0.45</v>
      </c>
      <c r="CL42" s="56">
        <f t="shared" si="60"/>
        <v>6.76</v>
      </c>
      <c r="CM42" s="60"/>
      <c r="CN42" s="57"/>
      <c r="CO42" s="57"/>
      <c r="CP42" s="57"/>
      <c r="CQ42" s="57"/>
      <c r="CR42" s="60">
        <v>0.17</v>
      </c>
      <c r="CS42" s="60">
        <v>6.59</v>
      </c>
      <c r="CT42" s="57"/>
      <c r="CU42" s="57"/>
      <c r="CV42" s="56">
        <f>SUM(CW42:DG42)</f>
        <v>0.44</v>
      </c>
      <c r="CW42" s="60"/>
      <c r="CX42" s="57"/>
      <c r="CY42" s="57"/>
      <c r="CZ42" s="57"/>
      <c r="DA42" s="57"/>
      <c r="DB42" s="57"/>
      <c r="DC42" s="60">
        <v>0.21</v>
      </c>
      <c r="DD42" s="57"/>
      <c r="DE42" s="57"/>
      <c r="DF42" s="57"/>
      <c r="DG42" s="60">
        <v>0.23</v>
      </c>
      <c r="DH42" s="56">
        <f t="shared" si="62"/>
        <v>0</v>
      </c>
      <c r="DI42" s="60"/>
      <c r="DJ42" s="57"/>
      <c r="DK42" s="57"/>
      <c r="DL42" s="57"/>
      <c r="DM42" s="56">
        <f t="shared" si="63"/>
        <v>5.99</v>
      </c>
      <c r="DN42" s="60"/>
      <c r="DO42" s="57"/>
      <c r="DP42" s="57"/>
      <c r="DQ42" s="57"/>
      <c r="DR42" s="57"/>
      <c r="DS42" s="60"/>
      <c r="DT42" s="60">
        <v>0.19</v>
      </c>
      <c r="DU42" s="60"/>
      <c r="DV42" s="60"/>
      <c r="DW42" s="60"/>
      <c r="DX42" s="60">
        <v>5.8</v>
      </c>
      <c r="DY42" s="57"/>
      <c r="DZ42" s="57"/>
      <c r="EA42" s="56">
        <f t="shared" si="64"/>
        <v>0.66</v>
      </c>
      <c r="EB42" s="60"/>
      <c r="EC42" s="57"/>
      <c r="ED42" s="57"/>
      <c r="EE42" s="60">
        <v>0.66</v>
      </c>
      <c r="EF42" s="57"/>
      <c r="EG42" s="57"/>
      <c r="EH42" s="56">
        <f t="shared" si="65"/>
        <v>0</v>
      </c>
      <c r="EI42" s="60"/>
      <c r="EJ42" s="57"/>
      <c r="EK42" s="57"/>
      <c r="EL42" s="57"/>
      <c r="EM42" s="57"/>
      <c r="EN42" s="57"/>
      <c r="EO42" s="56">
        <f t="shared" si="66"/>
        <v>2.81</v>
      </c>
      <c r="EP42" s="60"/>
      <c r="EQ42" s="57"/>
      <c r="ER42" s="57"/>
      <c r="ES42" s="60">
        <v>2.81</v>
      </c>
      <c r="ET42" s="57"/>
      <c r="EU42" s="57"/>
      <c r="EV42" s="56">
        <f t="shared" si="67"/>
        <v>2.3</v>
      </c>
      <c r="EW42" s="60"/>
      <c r="EX42" s="57"/>
      <c r="EY42" s="60">
        <v>1.45</v>
      </c>
      <c r="EZ42" s="60">
        <v>0.52</v>
      </c>
      <c r="FA42" s="60">
        <v>0.33</v>
      </c>
      <c r="FB42" s="56">
        <f t="shared" si="68"/>
        <v>1.7</v>
      </c>
      <c r="FC42" s="60"/>
      <c r="FD42" s="57"/>
      <c r="FE42" s="60">
        <v>0.65</v>
      </c>
      <c r="FF42" s="60">
        <v>1.05</v>
      </c>
      <c r="FG42" s="56">
        <f t="shared" si="69"/>
        <v>1.39</v>
      </c>
      <c r="FH42" s="60"/>
      <c r="FI42" s="57"/>
      <c r="FJ42" s="57"/>
      <c r="FK42" s="57"/>
      <c r="FL42" s="57"/>
      <c r="FM42" s="57"/>
      <c r="FN42" s="57"/>
      <c r="FO42" s="60">
        <v>0.48</v>
      </c>
      <c r="FP42" s="60">
        <v>0.91</v>
      </c>
    </row>
    <row r="43" s="1" customFormat="1" ht="40" customHeight="1" spans="1:172">
      <c r="A43" s="9"/>
      <c r="B43" s="21"/>
      <c r="C43" s="21"/>
      <c r="D43" s="122" t="s">
        <v>301</v>
      </c>
      <c r="E43" s="123"/>
      <c r="F43" s="125" t="s">
        <v>302</v>
      </c>
      <c r="G43" s="26" t="s">
        <v>300</v>
      </c>
      <c r="H43" s="26"/>
      <c r="I43" s="151">
        <v>2.768</v>
      </c>
      <c r="J43" s="143">
        <f>K43+AB43+AN43+AO43+AY43+AZ43+BL43+BW43+CL43+CV43+DH43+DM43+EA43+EG43+EH43+EO43+EV43+FB43+FG43</f>
        <v>2.768</v>
      </c>
      <c r="K43" s="56">
        <f>SUM(L43:AA43)</f>
        <v>0.344</v>
      </c>
      <c r="L43" s="61"/>
      <c r="M43" s="60"/>
      <c r="N43" s="60">
        <v>0.024</v>
      </c>
      <c r="O43" s="60"/>
      <c r="P43" s="60"/>
      <c r="Q43" s="60"/>
      <c r="R43" s="60"/>
      <c r="S43" s="60"/>
      <c r="T43" s="60"/>
      <c r="U43" s="60">
        <v>0.2</v>
      </c>
      <c r="V43" s="60"/>
      <c r="W43" s="60"/>
      <c r="X43" s="60"/>
      <c r="Y43" s="60"/>
      <c r="Z43" s="60">
        <v>0.04</v>
      </c>
      <c r="AA43" s="60">
        <v>0.08</v>
      </c>
      <c r="AB43" s="56">
        <f t="shared" si="55"/>
        <v>0.184</v>
      </c>
      <c r="AC43" s="61"/>
      <c r="AD43" s="60">
        <v>0.008</v>
      </c>
      <c r="AE43" s="60">
        <v>0.096</v>
      </c>
      <c r="AF43" s="60"/>
      <c r="AG43" s="60"/>
      <c r="AH43" s="60"/>
      <c r="AI43" s="60"/>
      <c r="AJ43" s="60"/>
      <c r="AK43" s="60"/>
      <c r="AL43" s="60"/>
      <c r="AM43" s="60">
        <v>0.08</v>
      </c>
      <c r="AN43" s="57"/>
      <c r="AO43" s="56">
        <f t="shared" si="56"/>
        <v>0.088</v>
      </c>
      <c r="AP43" s="61"/>
      <c r="AQ43" s="60">
        <v>0.008</v>
      </c>
      <c r="AR43" s="60">
        <v>0.016</v>
      </c>
      <c r="AS43" s="60"/>
      <c r="AT43" s="60"/>
      <c r="AU43" s="60">
        <v>0.064</v>
      </c>
      <c r="AV43" s="60"/>
      <c r="AW43" s="60"/>
      <c r="AX43" s="60"/>
      <c r="AY43" s="57"/>
      <c r="AZ43" s="56">
        <f t="shared" si="57"/>
        <v>0.192</v>
      </c>
      <c r="BA43" s="61"/>
      <c r="BB43" s="60"/>
      <c r="BC43" s="60"/>
      <c r="BD43" s="60"/>
      <c r="BE43" s="60"/>
      <c r="BF43" s="60"/>
      <c r="BG43" s="60">
        <v>0.088</v>
      </c>
      <c r="BH43" s="60"/>
      <c r="BI43" s="60">
        <v>0.104</v>
      </c>
      <c r="BJ43" s="60"/>
      <c r="BK43" s="60"/>
      <c r="BL43" s="56">
        <f t="shared" si="58"/>
        <v>0.16</v>
      </c>
      <c r="BM43" s="61"/>
      <c r="BN43" s="60">
        <v>0.08</v>
      </c>
      <c r="BO43" s="60"/>
      <c r="BP43" s="60">
        <v>0.08</v>
      </c>
      <c r="BQ43" s="60"/>
      <c r="BR43" s="60"/>
      <c r="BS43" s="60"/>
      <c r="BT43" s="60"/>
      <c r="BU43" s="60"/>
      <c r="BV43" s="60"/>
      <c r="BW43" s="56">
        <f t="shared" si="59"/>
        <v>0.24</v>
      </c>
      <c r="BX43" s="61"/>
      <c r="BY43" s="60"/>
      <c r="BZ43" s="60"/>
      <c r="CA43" s="60">
        <v>0.08</v>
      </c>
      <c r="CB43" s="60"/>
      <c r="CC43" s="60"/>
      <c r="CD43" s="60">
        <v>0.16</v>
      </c>
      <c r="CE43" s="60"/>
      <c r="CF43" s="60"/>
      <c r="CG43" s="60"/>
      <c r="CH43" s="60"/>
      <c r="CI43" s="60"/>
      <c r="CJ43" s="60"/>
      <c r="CK43" s="60"/>
      <c r="CL43" s="56">
        <f t="shared" si="60"/>
        <v>0.024</v>
      </c>
      <c r="CM43" s="61"/>
      <c r="CN43" s="60"/>
      <c r="CO43" s="60">
        <v>0.024</v>
      </c>
      <c r="CP43" s="60"/>
      <c r="CQ43" s="60"/>
      <c r="CR43" s="60"/>
      <c r="CS43" s="60"/>
      <c r="CT43" s="60"/>
      <c r="CU43" s="60"/>
      <c r="CV43" s="56">
        <f>SUM(CW43:DG43)</f>
        <v>0.264</v>
      </c>
      <c r="CW43" s="61"/>
      <c r="CX43" s="60"/>
      <c r="CY43" s="60"/>
      <c r="CZ43" s="60">
        <v>0.016</v>
      </c>
      <c r="DA43" s="60"/>
      <c r="DB43" s="60"/>
      <c r="DC43" s="60">
        <v>0.08</v>
      </c>
      <c r="DD43" s="60"/>
      <c r="DE43" s="60"/>
      <c r="DF43" s="60">
        <v>0.16</v>
      </c>
      <c r="DG43" s="60">
        <v>0.008</v>
      </c>
      <c r="DH43" s="56">
        <f t="shared" si="62"/>
        <v>0.08</v>
      </c>
      <c r="DI43" s="61"/>
      <c r="DJ43" s="60">
        <v>0.08</v>
      </c>
      <c r="DK43" s="60"/>
      <c r="DL43" s="60"/>
      <c r="DM43" s="56">
        <f t="shared" si="63"/>
        <v>0.008</v>
      </c>
      <c r="DN43" s="61"/>
      <c r="DO43" s="60"/>
      <c r="DP43" s="60"/>
      <c r="DQ43" s="60"/>
      <c r="DR43" s="60"/>
      <c r="DS43" s="60"/>
      <c r="DT43" s="60">
        <v>0.008</v>
      </c>
      <c r="DU43" s="60"/>
      <c r="DV43" s="60"/>
      <c r="DW43" s="60"/>
      <c r="DX43" s="60"/>
      <c r="DY43" s="60"/>
      <c r="DZ43" s="60"/>
      <c r="EA43" s="56">
        <f t="shared" si="64"/>
        <v>0.512</v>
      </c>
      <c r="EB43" s="61"/>
      <c r="EC43" s="60">
        <v>0.064</v>
      </c>
      <c r="ED43" s="60">
        <v>0.104</v>
      </c>
      <c r="EE43" s="60">
        <v>0.176</v>
      </c>
      <c r="EF43" s="60">
        <v>0.168</v>
      </c>
      <c r="EG43" s="57">
        <v>0.016</v>
      </c>
      <c r="EH43" s="56">
        <f t="shared" si="65"/>
        <v>0.08</v>
      </c>
      <c r="EI43" s="61"/>
      <c r="EJ43" s="60"/>
      <c r="EK43" s="60">
        <v>0.08</v>
      </c>
      <c r="EL43" s="60"/>
      <c r="EM43" s="60"/>
      <c r="EN43" s="60"/>
      <c r="EO43" s="56">
        <f t="shared" si="66"/>
        <v>0.24</v>
      </c>
      <c r="EP43" s="61"/>
      <c r="EQ43" s="60"/>
      <c r="ER43" s="60"/>
      <c r="ES43" s="60">
        <v>0.08</v>
      </c>
      <c r="ET43" s="60"/>
      <c r="EU43" s="60">
        <v>0.16</v>
      </c>
      <c r="EV43" s="56">
        <f t="shared" si="67"/>
        <v>0</v>
      </c>
      <c r="EW43" s="61"/>
      <c r="EX43" s="60"/>
      <c r="EY43" s="60"/>
      <c r="EZ43" s="60"/>
      <c r="FA43" s="60"/>
      <c r="FB43" s="56">
        <f t="shared" si="68"/>
        <v>0</v>
      </c>
      <c r="FC43" s="61"/>
      <c r="FD43" s="60"/>
      <c r="FE43" s="60"/>
      <c r="FF43" s="60"/>
      <c r="FG43" s="56">
        <f t="shared" si="69"/>
        <v>0.336</v>
      </c>
      <c r="FH43" s="61"/>
      <c r="FI43" s="60"/>
      <c r="FJ43" s="60">
        <v>0.008</v>
      </c>
      <c r="FK43" s="60">
        <v>0.16</v>
      </c>
      <c r="FL43" s="60">
        <v>0.08</v>
      </c>
      <c r="FM43" s="60">
        <v>0.08</v>
      </c>
      <c r="FN43" s="60">
        <v>0.008</v>
      </c>
      <c r="FO43" s="60"/>
      <c r="FP43" s="60"/>
    </row>
    <row r="44" s="1" customFormat="1" ht="40" customHeight="1" spans="1:172">
      <c r="A44" s="9"/>
      <c r="B44" s="21"/>
      <c r="C44" s="21"/>
      <c r="D44" s="122" t="s">
        <v>303</v>
      </c>
      <c r="E44" s="123"/>
      <c r="F44" s="125" t="s">
        <v>255</v>
      </c>
      <c r="G44" s="26" t="s">
        <v>300</v>
      </c>
      <c r="H44" s="26"/>
      <c r="I44" s="151">
        <v>36.28</v>
      </c>
      <c r="J44" s="143">
        <f>K44+AB44+AN44+AO44+AY44+AZ44+BL44+BW44+CL44+CV44+DH44+DM44+EA44+EG44+EH44+EO44+EV44+FB44+FG44</f>
        <v>36.28</v>
      </c>
      <c r="K44" s="56">
        <f t="shared" si="54"/>
        <v>3.99</v>
      </c>
      <c r="L44" s="61"/>
      <c r="M44" s="60">
        <v>0.52</v>
      </c>
      <c r="N44" s="60">
        <v>0.27</v>
      </c>
      <c r="O44" s="60">
        <v>0.14</v>
      </c>
      <c r="P44" s="60">
        <v>0.32</v>
      </c>
      <c r="Q44" s="60">
        <v>0.47</v>
      </c>
      <c r="R44" s="60">
        <v>0.23</v>
      </c>
      <c r="S44" s="60">
        <v>0.27</v>
      </c>
      <c r="T44" s="60">
        <v>0.09</v>
      </c>
      <c r="U44" s="60">
        <v>0.27</v>
      </c>
      <c r="V44" s="60">
        <v>0.18</v>
      </c>
      <c r="W44" s="60">
        <v>0.32</v>
      </c>
      <c r="X44" s="60">
        <v>0.43</v>
      </c>
      <c r="Y44" s="60">
        <v>0.39</v>
      </c>
      <c r="Z44" s="60">
        <v>0.09</v>
      </c>
      <c r="AA44" s="60"/>
      <c r="AB44" s="56">
        <f t="shared" si="55"/>
        <v>4.77</v>
      </c>
      <c r="AC44" s="61"/>
      <c r="AD44" s="60">
        <v>0.23</v>
      </c>
      <c r="AE44" s="60">
        <v>0.91</v>
      </c>
      <c r="AF44" s="60">
        <v>1.3</v>
      </c>
      <c r="AG44" s="60">
        <v>0.46</v>
      </c>
      <c r="AH44" s="60">
        <v>0.27</v>
      </c>
      <c r="AI44" s="60">
        <v>0.55</v>
      </c>
      <c r="AJ44" s="60">
        <v>0.27</v>
      </c>
      <c r="AK44" s="60">
        <v>0.14</v>
      </c>
      <c r="AL44" s="60">
        <v>0.37</v>
      </c>
      <c r="AM44" s="60">
        <v>0.27</v>
      </c>
      <c r="AN44" s="57">
        <v>1.27</v>
      </c>
      <c r="AO44" s="56">
        <f t="shared" si="56"/>
        <v>2.62</v>
      </c>
      <c r="AP44" s="61"/>
      <c r="AQ44" s="60">
        <v>0.09</v>
      </c>
      <c r="AR44" s="60">
        <v>0.18</v>
      </c>
      <c r="AS44" s="60">
        <v>0.09</v>
      </c>
      <c r="AT44" s="60">
        <v>0.8</v>
      </c>
      <c r="AU44" s="60">
        <v>0.37</v>
      </c>
      <c r="AV44" s="60">
        <v>0.27</v>
      </c>
      <c r="AW44" s="60">
        <v>0.27</v>
      </c>
      <c r="AX44" s="60">
        <v>0.55</v>
      </c>
      <c r="AY44" s="57">
        <v>0.96</v>
      </c>
      <c r="AZ44" s="56">
        <f t="shared" si="57"/>
        <v>1.59</v>
      </c>
      <c r="BA44" s="61"/>
      <c r="BB44" s="60">
        <v>0.14</v>
      </c>
      <c r="BC44" s="60">
        <v>0.14</v>
      </c>
      <c r="BD44" s="60">
        <v>0.14</v>
      </c>
      <c r="BE44" s="60">
        <v>0.09</v>
      </c>
      <c r="BF44" s="60">
        <v>0.18</v>
      </c>
      <c r="BG44" s="60">
        <v>0.18</v>
      </c>
      <c r="BH44" s="60">
        <v>0.27</v>
      </c>
      <c r="BI44" s="60">
        <v>0.09</v>
      </c>
      <c r="BJ44" s="60">
        <v>0.27</v>
      </c>
      <c r="BK44" s="60">
        <v>0.09</v>
      </c>
      <c r="BL44" s="56">
        <f t="shared" si="58"/>
        <v>2.4</v>
      </c>
      <c r="BM44" s="61"/>
      <c r="BN44" s="60">
        <v>0.27</v>
      </c>
      <c r="BO44" s="60">
        <v>0.41</v>
      </c>
      <c r="BP44" s="60">
        <v>0.27</v>
      </c>
      <c r="BQ44" s="60">
        <v>0.41</v>
      </c>
      <c r="BR44" s="60">
        <v>0.18</v>
      </c>
      <c r="BS44" s="60">
        <v>0.04</v>
      </c>
      <c r="BT44" s="60">
        <v>0.18</v>
      </c>
      <c r="BU44" s="60">
        <v>0.46</v>
      </c>
      <c r="BV44" s="60">
        <v>0.18</v>
      </c>
      <c r="BW44" s="56">
        <f t="shared" si="59"/>
        <v>2.76</v>
      </c>
      <c r="BX44" s="61"/>
      <c r="BY44" s="60">
        <v>0.18</v>
      </c>
      <c r="BZ44" s="60">
        <v>0.23</v>
      </c>
      <c r="CA44" s="60">
        <v>0.14</v>
      </c>
      <c r="CB44" s="60">
        <v>0.24</v>
      </c>
      <c r="CC44" s="60">
        <v>0.09</v>
      </c>
      <c r="CD44" s="60">
        <v>0.32</v>
      </c>
      <c r="CE44" s="60">
        <v>0.22</v>
      </c>
      <c r="CF44" s="60">
        <v>0.23</v>
      </c>
      <c r="CG44" s="60">
        <v>0.09</v>
      </c>
      <c r="CH44" s="60">
        <v>0.11</v>
      </c>
      <c r="CI44" s="60">
        <v>0.18</v>
      </c>
      <c r="CJ44" s="60">
        <v>0.36</v>
      </c>
      <c r="CK44" s="60">
        <v>0.37</v>
      </c>
      <c r="CL44" s="56">
        <f t="shared" si="60"/>
        <v>2.66</v>
      </c>
      <c r="CM44" s="61"/>
      <c r="CN44" s="60">
        <v>0.37</v>
      </c>
      <c r="CO44" s="60">
        <v>0.83</v>
      </c>
      <c r="CP44" s="60">
        <v>0.28</v>
      </c>
      <c r="CQ44" s="60">
        <v>0.04</v>
      </c>
      <c r="CR44" s="60">
        <v>0.13</v>
      </c>
      <c r="CS44" s="60">
        <v>0.43</v>
      </c>
      <c r="CT44" s="60">
        <v>0.49</v>
      </c>
      <c r="CU44" s="60">
        <v>0.09</v>
      </c>
      <c r="CV44" s="56">
        <f t="shared" si="61"/>
        <v>1.33</v>
      </c>
      <c r="CW44" s="61"/>
      <c r="CX44" s="60">
        <v>0.04</v>
      </c>
      <c r="CY44" s="60">
        <v>0.11</v>
      </c>
      <c r="CZ44" s="60">
        <v>0.17</v>
      </c>
      <c r="DA44" s="60">
        <v>0.27</v>
      </c>
      <c r="DB44" s="60">
        <v>0.18</v>
      </c>
      <c r="DC44" s="60">
        <v>0.14</v>
      </c>
      <c r="DD44" s="60">
        <v>0.14</v>
      </c>
      <c r="DE44" s="60">
        <v>0.09</v>
      </c>
      <c r="DF44" s="60">
        <v>0.14</v>
      </c>
      <c r="DG44" s="60">
        <v>0.05</v>
      </c>
      <c r="DH44" s="56">
        <f t="shared" si="62"/>
        <v>0.82</v>
      </c>
      <c r="DI44" s="61"/>
      <c r="DJ44" s="60">
        <v>0.41</v>
      </c>
      <c r="DK44" s="60">
        <v>0.27</v>
      </c>
      <c r="DL44" s="60">
        <v>0.14</v>
      </c>
      <c r="DM44" s="56">
        <f t="shared" si="63"/>
        <v>2.65</v>
      </c>
      <c r="DN44" s="61"/>
      <c r="DO44" s="60">
        <v>0.48</v>
      </c>
      <c r="DP44" s="60">
        <v>0.07</v>
      </c>
      <c r="DQ44" s="60">
        <v>0.18</v>
      </c>
      <c r="DR44" s="60">
        <v>0.14</v>
      </c>
      <c r="DS44" s="60">
        <v>0.14</v>
      </c>
      <c r="DT44" s="60">
        <v>0.27</v>
      </c>
      <c r="DU44" s="60">
        <v>0.27</v>
      </c>
      <c r="DV44" s="60">
        <v>0.23</v>
      </c>
      <c r="DW44" s="60">
        <v>0.15</v>
      </c>
      <c r="DX44" s="60">
        <v>0.17</v>
      </c>
      <c r="DY44" s="60">
        <v>0.32</v>
      </c>
      <c r="DZ44" s="60">
        <v>0.23</v>
      </c>
      <c r="EA44" s="56">
        <f t="shared" si="64"/>
        <v>1.5</v>
      </c>
      <c r="EB44" s="61"/>
      <c r="EC44" s="60">
        <v>0.12</v>
      </c>
      <c r="ED44" s="60">
        <v>0.18</v>
      </c>
      <c r="EE44" s="60">
        <v>0.74</v>
      </c>
      <c r="EF44" s="60">
        <v>0.46</v>
      </c>
      <c r="EG44" s="57">
        <v>0.52</v>
      </c>
      <c r="EH44" s="56">
        <f t="shared" si="65"/>
        <v>1.84</v>
      </c>
      <c r="EI44" s="61"/>
      <c r="EJ44" s="60">
        <v>0.55</v>
      </c>
      <c r="EK44" s="60">
        <v>0.27</v>
      </c>
      <c r="EL44" s="60">
        <v>0.47</v>
      </c>
      <c r="EM44" s="60">
        <v>0.32</v>
      </c>
      <c r="EN44" s="60">
        <v>0.23</v>
      </c>
      <c r="EO44" s="56">
        <f t="shared" si="66"/>
        <v>1.97</v>
      </c>
      <c r="EP44" s="61"/>
      <c r="EQ44" s="60">
        <v>0.37</v>
      </c>
      <c r="ER44" s="60">
        <v>0.18</v>
      </c>
      <c r="ES44" s="60">
        <v>0.45</v>
      </c>
      <c r="ET44" s="60">
        <v>0.6</v>
      </c>
      <c r="EU44" s="60">
        <v>0.37</v>
      </c>
      <c r="EV44" s="56">
        <f t="shared" si="67"/>
        <v>0.89</v>
      </c>
      <c r="EW44" s="61"/>
      <c r="EX44" s="60">
        <v>0.14</v>
      </c>
      <c r="EY44" s="60">
        <v>0.32</v>
      </c>
      <c r="EZ44" s="60">
        <v>0.37</v>
      </c>
      <c r="FA44" s="60">
        <v>0.06</v>
      </c>
      <c r="FB44" s="56">
        <f t="shared" si="68"/>
        <v>0.46</v>
      </c>
      <c r="FC44" s="61"/>
      <c r="FD44" s="60">
        <v>0.14</v>
      </c>
      <c r="FE44" s="60">
        <v>0.23</v>
      </c>
      <c r="FF44" s="60">
        <v>0.09</v>
      </c>
      <c r="FG44" s="56">
        <f t="shared" ref="FG43:FG55" si="70">SUM(FH44:FP44)</f>
        <v>1.28</v>
      </c>
      <c r="FH44" s="61"/>
      <c r="FI44" s="60">
        <v>0.14</v>
      </c>
      <c r="FJ44" s="60">
        <v>0.32</v>
      </c>
      <c r="FK44" s="60">
        <v>0.23</v>
      </c>
      <c r="FL44" s="60">
        <v>0.09</v>
      </c>
      <c r="FM44" s="60">
        <v>0.14</v>
      </c>
      <c r="FN44" s="60">
        <v>0.09</v>
      </c>
      <c r="FO44" s="60">
        <v>0.18</v>
      </c>
      <c r="FP44" s="60">
        <v>0.09</v>
      </c>
    </row>
    <row r="45" s="1" customFormat="1" ht="40" customHeight="1" spans="1:172">
      <c r="A45" s="9"/>
      <c r="B45" s="21"/>
      <c r="C45" s="21"/>
      <c r="D45" s="28" t="s">
        <v>304</v>
      </c>
      <c r="E45" s="29"/>
      <c r="F45" s="118"/>
      <c r="G45" s="26" t="s">
        <v>305</v>
      </c>
      <c r="H45" s="26"/>
      <c r="I45" s="27"/>
      <c r="J45" s="143">
        <f>K45+AB45+AN45+AO45+AY45+AZ45+BL45+BW45+CL45+CV45+DH45+DM45+EA45+EG45+EH45+EO45+EV45+FB45+FG45</f>
        <v>0</v>
      </c>
      <c r="K45" s="146">
        <f t="shared" si="54"/>
        <v>0</v>
      </c>
      <c r="L45" s="14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146">
        <f t="shared" ref="AB45:AB55" si="71">SUM(AC45:AM45)</f>
        <v>0</v>
      </c>
      <c r="AC45" s="14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146"/>
      <c r="AO45" s="146">
        <f t="shared" ref="AO45:AO55" si="72">SUM(AP45:AX45)</f>
        <v>0</v>
      </c>
      <c r="AP45" s="147"/>
      <c r="AQ45" s="27"/>
      <c r="AR45" s="27"/>
      <c r="AS45" s="27"/>
      <c r="AT45" s="27"/>
      <c r="AU45" s="27"/>
      <c r="AV45" s="27"/>
      <c r="AW45" s="27"/>
      <c r="AX45" s="27"/>
      <c r="AY45" s="171"/>
      <c r="AZ45" s="171">
        <f t="shared" ref="AZ45:AZ55" si="73">SUM(BA45:BK45)</f>
        <v>0</v>
      </c>
      <c r="BA45" s="14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146">
        <f t="shared" ref="BL45:BL55" si="74">SUM(BM45:BV45)</f>
        <v>0</v>
      </c>
      <c r="BM45" s="147"/>
      <c r="BN45" s="27"/>
      <c r="BO45" s="27"/>
      <c r="BP45" s="27"/>
      <c r="BQ45" s="27"/>
      <c r="BR45" s="27"/>
      <c r="BS45" s="27"/>
      <c r="BT45" s="27"/>
      <c r="BU45" s="27"/>
      <c r="BV45" s="27"/>
      <c r="BW45" s="146">
        <f t="shared" ref="BW45:BW55" si="75">SUM(BX45:CK45)</f>
        <v>0</v>
      </c>
      <c r="BX45" s="14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146">
        <f t="shared" ref="CL45:CL55" si="76">SUM(CM45:CU45)</f>
        <v>0</v>
      </c>
      <c r="CM45" s="147"/>
      <c r="CN45" s="27"/>
      <c r="CO45" s="27"/>
      <c r="CP45" s="27"/>
      <c r="CQ45" s="27"/>
      <c r="CR45" s="27"/>
      <c r="CS45" s="27"/>
      <c r="CT45" s="27"/>
      <c r="CU45" s="27"/>
      <c r="CV45" s="146">
        <f t="shared" si="61"/>
        <v>0</v>
      </c>
      <c r="CW45" s="14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146">
        <f t="shared" ref="DH45:DH55" si="77">SUM(DI45:DL45)</f>
        <v>0</v>
      </c>
      <c r="DI45" s="147"/>
      <c r="DJ45" s="27"/>
      <c r="DK45" s="27"/>
      <c r="DL45" s="27"/>
      <c r="DM45" s="146">
        <f t="shared" ref="DM45:DM55" si="78">SUM(DN45:DZ45)</f>
        <v>0</v>
      </c>
      <c r="DN45" s="14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146">
        <f t="shared" ref="EA45:EA55" si="79">SUM(EB45:EF45)</f>
        <v>0</v>
      </c>
      <c r="EB45" s="147"/>
      <c r="EC45" s="27"/>
      <c r="ED45" s="27"/>
      <c r="EE45" s="27"/>
      <c r="EF45" s="27"/>
      <c r="EG45" s="146"/>
      <c r="EH45" s="146">
        <f t="shared" ref="EH45:EH55" si="80">SUM(EI45:EN45)</f>
        <v>0</v>
      </c>
      <c r="EI45" s="147"/>
      <c r="EJ45" s="27"/>
      <c r="EK45" s="27"/>
      <c r="EL45" s="27"/>
      <c r="EM45" s="27"/>
      <c r="EN45" s="27"/>
      <c r="EO45" s="146">
        <f t="shared" ref="EO45:EO55" si="81">SUM(EP45:EU45)</f>
        <v>0</v>
      </c>
      <c r="EP45" s="147"/>
      <c r="EQ45" s="27"/>
      <c r="ER45" s="27"/>
      <c r="ES45" s="27"/>
      <c r="ET45" s="27"/>
      <c r="EU45" s="27"/>
      <c r="EV45" s="146">
        <f t="shared" ref="EV45:EV55" si="82">SUM(EW45:FA45)</f>
        <v>0</v>
      </c>
      <c r="EW45" s="147"/>
      <c r="EX45" s="27"/>
      <c r="EY45" s="27"/>
      <c r="EZ45" s="27"/>
      <c r="FA45" s="27"/>
      <c r="FB45" s="146">
        <f t="shared" ref="FB45:FB55" si="83">SUM(FC45:FF45)</f>
        <v>0</v>
      </c>
      <c r="FC45" s="147"/>
      <c r="FD45" s="27"/>
      <c r="FE45" s="27"/>
      <c r="FF45" s="27"/>
      <c r="FG45" s="146">
        <f t="shared" si="70"/>
        <v>0</v>
      </c>
      <c r="FH45" s="147"/>
      <c r="FI45" s="27"/>
      <c r="FJ45" s="27"/>
      <c r="FK45" s="27"/>
      <c r="FL45" s="27"/>
      <c r="FM45" s="27"/>
      <c r="FN45" s="27"/>
      <c r="FO45" s="27"/>
      <c r="FP45" s="27"/>
    </row>
    <row r="46" s="1" customFormat="1" ht="40" customHeight="1" spans="1:172">
      <c r="A46" s="9"/>
      <c r="B46" s="21"/>
      <c r="C46" s="21"/>
      <c r="D46" s="111" t="s">
        <v>306</v>
      </c>
      <c r="E46" s="112"/>
      <c r="F46" s="113" t="s">
        <v>266</v>
      </c>
      <c r="G46" s="19" t="s">
        <v>300</v>
      </c>
      <c r="H46" s="19">
        <v>1429</v>
      </c>
      <c r="I46" s="153">
        <v>1429</v>
      </c>
      <c r="J46" s="143">
        <f>K46+AB46+AN46+AO46+AY46+AZ46+BL46+BW46+CL46+CV46+DH46+DM46+EA46+EG46+EH46+EO46+EV46+FB46+FG46</f>
        <v>1429</v>
      </c>
      <c r="K46" s="149">
        <f t="shared" si="54"/>
        <v>109</v>
      </c>
      <c r="L46" s="150"/>
      <c r="M46" s="150">
        <v>1</v>
      </c>
      <c r="N46" s="150">
        <v>2</v>
      </c>
      <c r="O46" s="150">
        <v>1</v>
      </c>
      <c r="P46" s="150">
        <v>6</v>
      </c>
      <c r="Q46" s="150">
        <v>7</v>
      </c>
      <c r="R46" s="150">
        <v>6</v>
      </c>
      <c r="S46" s="150">
        <v>2</v>
      </c>
      <c r="T46" s="150">
        <v>6</v>
      </c>
      <c r="U46" s="150">
        <v>9</v>
      </c>
      <c r="V46" s="150">
        <v>5</v>
      </c>
      <c r="W46" s="150">
        <v>34</v>
      </c>
      <c r="X46" s="150">
        <v>20</v>
      </c>
      <c r="Y46" s="150">
        <v>5</v>
      </c>
      <c r="Z46" s="150">
        <v>5</v>
      </c>
      <c r="AA46" s="150"/>
      <c r="AB46" s="149">
        <f t="shared" si="71"/>
        <v>158</v>
      </c>
      <c r="AC46" s="150"/>
      <c r="AD46" s="150">
        <v>20</v>
      </c>
      <c r="AE46" s="150">
        <v>16</v>
      </c>
      <c r="AF46" s="150">
        <v>23</v>
      </c>
      <c r="AG46" s="150">
        <v>25</v>
      </c>
      <c r="AH46" s="150">
        <v>21</v>
      </c>
      <c r="AI46" s="150">
        <v>14</v>
      </c>
      <c r="AJ46" s="150">
        <v>13</v>
      </c>
      <c r="AK46" s="150">
        <v>19</v>
      </c>
      <c r="AL46" s="150">
        <v>5</v>
      </c>
      <c r="AM46" s="150">
        <v>2</v>
      </c>
      <c r="AN46" s="149">
        <v>62</v>
      </c>
      <c r="AO46" s="149">
        <f t="shared" si="72"/>
        <v>122</v>
      </c>
      <c r="AP46" s="150"/>
      <c r="AQ46" s="150">
        <v>8</v>
      </c>
      <c r="AR46" s="150">
        <v>8</v>
      </c>
      <c r="AS46" s="150">
        <v>5</v>
      </c>
      <c r="AT46" s="150">
        <v>25</v>
      </c>
      <c r="AU46" s="150">
        <v>9</v>
      </c>
      <c r="AV46" s="150">
        <v>12</v>
      </c>
      <c r="AW46" s="150">
        <v>17</v>
      </c>
      <c r="AX46" s="150">
        <v>38</v>
      </c>
      <c r="AY46" s="149">
        <v>50</v>
      </c>
      <c r="AZ46" s="149">
        <f t="shared" si="73"/>
        <v>72</v>
      </c>
      <c r="BA46" s="150"/>
      <c r="BB46" s="150">
        <v>11</v>
      </c>
      <c r="BC46" s="150">
        <v>10</v>
      </c>
      <c r="BD46" s="150">
        <v>5</v>
      </c>
      <c r="BE46" s="150">
        <v>2</v>
      </c>
      <c r="BF46" s="150">
        <v>6</v>
      </c>
      <c r="BG46" s="150">
        <v>10</v>
      </c>
      <c r="BH46" s="150">
        <v>13</v>
      </c>
      <c r="BI46" s="150">
        <v>4</v>
      </c>
      <c r="BJ46" s="150">
        <v>6</v>
      </c>
      <c r="BK46" s="150">
        <v>5</v>
      </c>
      <c r="BL46" s="149">
        <f t="shared" si="74"/>
        <v>47</v>
      </c>
      <c r="BM46" s="150"/>
      <c r="BN46" s="150">
        <v>5</v>
      </c>
      <c r="BO46" s="150">
        <v>5</v>
      </c>
      <c r="BP46" s="150">
        <v>3</v>
      </c>
      <c r="BQ46" s="150">
        <v>3</v>
      </c>
      <c r="BR46" s="150">
        <v>7</v>
      </c>
      <c r="BS46" s="150">
        <v>4</v>
      </c>
      <c r="BT46" s="150">
        <v>4</v>
      </c>
      <c r="BU46" s="150">
        <v>9</v>
      </c>
      <c r="BV46" s="150">
        <v>7</v>
      </c>
      <c r="BW46" s="149">
        <f t="shared" si="75"/>
        <v>151</v>
      </c>
      <c r="BX46" s="150"/>
      <c r="BY46" s="150">
        <v>5</v>
      </c>
      <c r="BZ46" s="150">
        <v>5</v>
      </c>
      <c r="CA46" s="150">
        <v>36</v>
      </c>
      <c r="CB46" s="150">
        <v>13</v>
      </c>
      <c r="CC46" s="150">
        <v>10</v>
      </c>
      <c r="CD46" s="150">
        <v>6</v>
      </c>
      <c r="CE46" s="150">
        <v>9</v>
      </c>
      <c r="CF46" s="150">
        <v>11</v>
      </c>
      <c r="CG46" s="150">
        <v>8</v>
      </c>
      <c r="CH46" s="150">
        <v>5</v>
      </c>
      <c r="CI46" s="150">
        <v>17</v>
      </c>
      <c r="CJ46" s="150">
        <v>14</v>
      </c>
      <c r="CK46" s="150">
        <v>12</v>
      </c>
      <c r="CL46" s="149">
        <f t="shared" si="76"/>
        <v>130</v>
      </c>
      <c r="CM46" s="150"/>
      <c r="CN46" s="150">
        <v>10</v>
      </c>
      <c r="CO46" s="150">
        <v>13</v>
      </c>
      <c r="CP46" s="150">
        <v>8</v>
      </c>
      <c r="CQ46" s="150">
        <v>13</v>
      </c>
      <c r="CR46" s="150">
        <v>18</v>
      </c>
      <c r="CS46" s="150">
        <v>12</v>
      </c>
      <c r="CT46" s="150">
        <v>33</v>
      </c>
      <c r="CU46" s="150">
        <v>23</v>
      </c>
      <c r="CV46" s="149">
        <f t="shared" si="61"/>
        <v>101</v>
      </c>
      <c r="CW46" s="150"/>
      <c r="CX46" s="150">
        <v>7</v>
      </c>
      <c r="CY46" s="150">
        <v>7</v>
      </c>
      <c r="CZ46" s="150">
        <v>17</v>
      </c>
      <c r="DA46" s="150">
        <v>12</v>
      </c>
      <c r="DB46" s="150">
        <v>14</v>
      </c>
      <c r="DC46" s="150">
        <v>5</v>
      </c>
      <c r="DD46" s="150">
        <v>4</v>
      </c>
      <c r="DE46" s="150">
        <v>6</v>
      </c>
      <c r="DF46" s="150">
        <v>24</v>
      </c>
      <c r="DG46" s="150">
        <v>5</v>
      </c>
      <c r="DH46" s="149">
        <f t="shared" si="77"/>
        <v>38</v>
      </c>
      <c r="DI46" s="150"/>
      <c r="DJ46" s="150">
        <v>14</v>
      </c>
      <c r="DK46" s="150">
        <v>13</v>
      </c>
      <c r="DL46" s="150">
        <v>11</v>
      </c>
      <c r="DM46" s="149">
        <f t="shared" si="78"/>
        <v>101</v>
      </c>
      <c r="DN46" s="150"/>
      <c r="DO46" s="150">
        <v>6</v>
      </c>
      <c r="DP46" s="150">
        <v>4</v>
      </c>
      <c r="DQ46" s="150">
        <v>11</v>
      </c>
      <c r="DR46" s="150">
        <v>10</v>
      </c>
      <c r="DS46" s="150">
        <v>9</v>
      </c>
      <c r="DT46" s="150">
        <v>11</v>
      </c>
      <c r="DU46" s="150">
        <v>9</v>
      </c>
      <c r="DV46" s="150">
        <v>7</v>
      </c>
      <c r="DW46" s="150">
        <v>11</v>
      </c>
      <c r="DX46" s="150">
        <v>10</v>
      </c>
      <c r="DY46" s="150">
        <v>6</v>
      </c>
      <c r="DZ46" s="150">
        <v>7</v>
      </c>
      <c r="EA46" s="149">
        <f t="shared" si="79"/>
        <v>50</v>
      </c>
      <c r="EB46" s="150"/>
      <c r="EC46" s="150">
        <v>18</v>
      </c>
      <c r="ED46" s="150">
        <v>11</v>
      </c>
      <c r="EE46" s="150">
        <v>8</v>
      </c>
      <c r="EF46" s="150">
        <v>13</v>
      </c>
      <c r="EG46" s="149">
        <v>19</v>
      </c>
      <c r="EH46" s="149">
        <f t="shared" si="80"/>
        <v>44</v>
      </c>
      <c r="EI46" s="150"/>
      <c r="EJ46" s="150">
        <v>13</v>
      </c>
      <c r="EK46" s="150">
        <v>4</v>
      </c>
      <c r="EL46" s="150">
        <v>7</v>
      </c>
      <c r="EM46" s="150">
        <v>13</v>
      </c>
      <c r="EN46" s="150">
        <v>7</v>
      </c>
      <c r="EO46" s="149">
        <f t="shared" si="81"/>
        <v>34</v>
      </c>
      <c r="EP46" s="150"/>
      <c r="EQ46" s="150">
        <v>10</v>
      </c>
      <c r="ER46" s="150">
        <v>4</v>
      </c>
      <c r="ES46" s="150">
        <v>10</v>
      </c>
      <c r="ET46" s="150">
        <v>2</v>
      </c>
      <c r="EU46" s="150">
        <v>8</v>
      </c>
      <c r="EV46" s="149">
        <f t="shared" si="82"/>
        <v>23</v>
      </c>
      <c r="EW46" s="150"/>
      <c r="EX46" s="150">
        <v>5</v>
      </c>
      <c r="EY46" s="150">
        <v>7</v>
      </c>
      <c r="EZ46" s="150">
        <v>9</v>
      </c>
      <c r="FA46" s="150">
        <v>2</v>
      </c>
      <c r="FB46" s="149">
        <f t="shared" si="83"/>
        <v>24</v>
      </c>
      <c r="FC46" s="150"/>
      <c r="FD46" s="150">
        <v>7</v>
      </c>
      <c r="FE46" s="150">
        <v>12</v>
      </c>
      <c r="FF46" s="150">
        <v>5</v>
      </c>
      <c r="FG46" s="149">
        <f t="shared" si="70"/>
        <v>94</v>
      </c>
      <c r="FH46" s="150"/>
      <c r="FI46" s="150">
        <v>11</v>
      </c>
      <c r="FJ46" s="150">
        <v>16</v>
      </c>
      <c r="FK46" s="150">
        <v>20</v>
      </c>
      <c r="FL46" s="150">
        <v>16</v>
      </c>
      <c r="FM46" s="150">
        <v>10</v>
      </c>
      <c r="FN46" s="150">
        <v>6</v>
      </c>
      <c r="FO46" s="150">
        <v>8</v>
      </c>
      <c r="FP46" s="150">
        <v>7</v>
      </c>
    </row>
    <row r="47" s="1" customFormat="1" ht="40" customHeight="1" spans="1:172">
      <c r="A47" s="9"/>
      <c r="B47" s="21"/>
      <c r="C47" s="21"/>
      <c r="D47" s="120" t="s">
        <v>307</v>
      </c>
      <c r="E47" s="121"/>
      <c r="F47" s="113"/>
      <c r="G47" s="26" t="s">
        <v>300</v>
      </c>
      <c r="H47" s="19"/>
      <c r="I47" s="153">
        <f>I48+I49</f>
        <v>97.26</v>
      </c>
      <c r="J47" s="143">
        <f t="shared" ref="J47:J57" si="84">K47+AB47+AN47+AO47+AY47+AZ47+BL47+BW47+CL47+CV47+DH47+DM47+EA47+EG47+EH47+EO47+EV47+FB47+FG47</f>
        <v>97.26</v>
      </c>
      <c r="K47" s="146">
        <f>K48+K49</f>
        <v>11.95</v>
      </c>
      <c r="L47" s="150"/>
      <c r="M47" s="150">
        <f>M48+M49</f>
        <v>1.04</v>
      </c>
      <c r="N47" s="150">
        <f t="shared" ref="N47:AB47" si="85">N48+N49</f>
        <v>0.72</v>
      </c>
      <c r="O47" s="150">
        <f t="shared" si="85"/>
        <v>0.28</v>
      </c>
      <c r="P47" s="150">
        <f t="shared" si="85"/>
        <v>0.76</v>
      </c>
      <c r="Q47" s="150">
        <f t="shared" si="85"/>
        <v>0.81</v>
      </c>
      <c r="R47" s="150">
        <f t="shared" si="85"/>
        <v>0.77</v>
      </c>
      <c r="S47" s="150">
        <f t="shared" si="85"/>
        <v>0.58</v>
      </c>
      <c r="T47" s="150">
        <f t="shared" si="85"/>
        <v>0.33</v>
      </c>
      <c r="U47" s="150">
        <f t="shared" si="85"/>
        <v>1.33</v>
      </c>
      <c r="V47" s="150">
        <f t="shared" si="85"/>
        <v>0.95</v>
      </c>
      <c r="W47" s="150">
        <f t="shared" si="85"/>
        <v>1.13</v>
      </c>
      <c r="X47" s="150">
        <f t="shared" si="85"/>
        <v>1.22</v>
      </c>
      <c r="Y47" s="150">
        <f t="shared" si="85"/>
        <v>0.85</v>
      </c>
      <c r="Z47" s="150">
        <f t="shared" si="85"/>
        <v>1.06</v>
      </c>
      <c r="AA47" s="150">
        <f t="shared" si="85"/>
        <v>0.12</v>
      </c>
      <c r="AB47" s="169">
        <f t="shared" si="85"/>
        <v>9.02</v>
      </c>
      <c r="AC47" s="150"/>
      <c r="AD47" s="150">
        <f>AD48+AD49</f>
        <v>0.7</v>
      </c>
      <c r="AE47" s="150">
        <f t="shared" ref="AE47:AO47" si="86">AE48+AE49</f>
        <v>1.69</v>
      </c>
      <c r="AF47" s="150">
        <f t="shared" si="86"/>
        <v>2.22</v>
      </c>
      <c r="AG47" s="150">
        <f t="shared" si="86"/>
        <v>0.94</v>
      </c>
      <c r="AH47" s="150">
        <f t="shared" si="86"/>
        <v>0.5</v>
      </c>
      <c r="AI47" s="150">
        <f t="shared" si="86"/>
        <v>1.08</v>
      </c>
      <c r="AJ47" s="150">
        <f t="shared" si="86"/>
        <v>0.49</v>
      </c>
      <c r="AK47" s="150">
        <f t="shared" si="86"/>
        <v>0.26</v>
      </c>
      <c r="AL47" s="150">
        <f t="shared" si="86"/>
        <v>0.62</v>
      </c>
      <c r="AM47" s="150">
        <f t="shared" si="86"/>
        <v>0.52</v>
      </c>
      <c r="AN47" s="169">
        <f t="shared" si="86"/>
        <v>2.02</v>
      </c>
      <c r="AO47" s="169">
        <f t="shared" si="86"/>
        <v>8.12</v>
      </c>
      <c r="AP47" s="150"/>
      <c r="AQ47" s="150">
        <f>AQ48+AQ49</f>
        <v>0.66</v>
      </c>
      <c r="AR47" s="150">
        <f t="shared" ref="AR47:AZ47" si="87">AR48+AR49</f>
        <v>0.79</v>
      </c>
      <c r="AS47" s="150">
        <f t="shared" si="87"/>
        <v>1.36</v>
      </c>
      <c r="AT47" s="150">
        <f t="shared" si="87"/>
        <v>1.74</v>
      </c>
      <c r="AU47" s="150">
        <f t="shared" si="87"/>
        <v>1.22</v>
      </c>
      <c r="AV47" s="150">
        <f t="shared" si="87"/>
        <v>0.72</v>
      </c>
      <c r="AW47" s="150">
        <f t="shared" si="87"/>
        <v>0.58</v>
      </c>
      <c r="AX47" s="150">
        <f t="shared" si="87"/>
        <v>1.05</v>
      </c>
      <c r="AY47" s="146">
        <f t="shared" si="87"/>
        <v>2.05</v>
      </c>
      <c r="AZ47" s="146">
        <f t="shared" si="87"/>
        <v>7.78</v>
      </c>
      <c r="BA47" s="150"/>
      <c r="BB47" s="150">
        <f>BB48+BB49</f>
        <v>0.63</v>
      </c>
      <c r="BC47" s="150">
        <f t="shared" ref="BC47:BL47" si="88">BC48+BC49</f>
        <v>0.63</v>
      </c>
      <c r="BD47" s="150">
        <f t="shared" si="88"/>
        <v>0.61</v>
      </c>
      <c r="BE47" s="150">
        <f t="shared" si="88"/>
        <v>0.66</v>
      </c>
      <c r="BF47" s="150">
        <f t="shared" si="88"/>
        <v>0.89</v>
      </c>
      <c r="BG47" s="150">
        <f t="shared" si="88"/>
        <v>0.89</v>
      </c>
      <c r="BH47" s="150">
        <f t="shared" si="88"/>
        <v>1.26</v>
      </c>
      <c r="BI47" s="150">
        <f t="shared" si="88"/>
        <v>0.74</v>
      </c>
      <c r="BJ47" s="150">
        <f t="shared" si="88"/>
        <v>0.91</v>
      </c>
      <c r="BK47" s="150">
        <f t="shared" si="88"/>
        <v>0.56</v>
      </c>
      <c r="BL47" s="146">
        <f t="shared" si="88"/>
        <v>7.78</v>
      </c>
      <c r="BM47" s="150"/>
      <c r="BN47" s="150">
        <f>BN48+BN49</f>
        <v>0.86</v>
      </c>
      <c r="BO47" s="150">
        <f t="shared" ref="BO47:BW47" si="89">BO48+BO49</f>
        <v>0.91</v>
      </c>
      <c r="BP47" s="150">
        <f t="shared" si="89"/>
        <v>0.84</v>
      </c>
      <c r="BQ47" s="150">
        <f t="shared" si="89"/>
        <v>0.88</v>
      </c>
      <c r="BR47" s="150">
        <f t="shared" si="89"/>
        <v>0.52</v>
      </c>
      <c r="BS47" s="150">
        <f t="shared" si="89"/>
        <v>0.8</v>
      </c>
      <c r="BT47" s="150">
        <f t="shared" si="89"/>
        <v>0.91</v>
      </c>
      <c r="BU47" s="150">
        <f t="shared" si="89"/>
        <v>1.3</v>
      </c>
      <c r="BV47" s="150">
        <f t="shared" si="89"/>
        <v>0.76</v>
      </c>
      <c r="BW47" s="169">
        <f t="shared" si="89"/>
        <v>6.92</v>
      </c>
      <c r="BX47" s="150"/>
      <c r="BY47" s="150">
        <f>BY48+BY49</f>
        <v>0.5</v>
      </c>
      <c r="BZ47" s="150">
        <f t="shared" ref="BZ47:CL47" si="90">BZ48+BZ49</f>
        <v>0.48</v>
      </c>
      <c r="CA47" s="150">
        <f t="shared" si="90"/>
        <v>0.37</v>
      </c>
      <c r="CB47" s="150">
        <f t="shared" si="90"/>
        <v>0.9</v>
      </c>
      <c r="CC47" s="150">
        <f t="shared" si="90"/>
        <v>0.42</v>
      </c>
      <c r="CD47" s="150">
        <f t="shared" si="90"/>
        <v>1</v>
      </c>
      <c r="CE47" s="150">
        <f t="shared" si="90"/>
        <v>0.65</v>
      </c>
      <c r="CF47" s="150">
        <f t="shared" si="90"/>
        <v>0.48</v>
      </c>
      <c r="CG47" s="150">
        <f t="shared" si="90"/>
        <v>0.22</v>
      </c>
      <c r="CH47" s="150">
        <f t="shared" si="90"/>
        <v>0.21</v>
      </c>
      <c r="CI47" s="150">
        <f t="shared" si="90"/>
        <v>0.4</v>
      </c>
      <c r="CJ47" s="150">
        <f t="shared" si="90"/>
        <v>0.63</v>
      </c>
      <c r="CK47" s="150">
        <f t="shared" si="90"/>
        <v>0.66</v>
      </c>
      <c r="CL47" s="169">
        <f t="shared" si="90"/>
        <v>7.57</v>
      </c>
      <c r="CM47" s="150"/>
      <c r="CN47" s="150">
        <f>CN48+CN49</f>
        <v>1.06</v>
      </c>
      <c r="CO47" s="150">
        <f t="shared" ref="CO47:CV47" si="91">CO48+CO49</f>
        <v>1.81</v>
      </c>
      <c r="CP47" s="150">
        <f t="shared" si="91"/>
        <v>0.72</v>
      </c>
      <c r="CQ47" s="150">
        <f t="shared" si="91"/>
        <v>0.27</v>
      </c>
      <c r="CR47" s="150">
        <f t="shared" si="91"/>
        <v>0.54</v>
      </c>
      <c r="CS47" s="150">
        <f t="shared" si="91"/>
        <v>1.34</v>
      </c>
      <c r="CT47" s="150">
        <f t="shared" si="91"/>
        <v>1.4</v>
      </c>
      <c r="CU47" s="150">
        <f t="shared" si="91"/>
        <v>0.43</v>
      </c>
      <c r="CV47" s="169">
        <f t="shared" si="91"/>
        <v>4.49</v>
      </c>
      <c r="CW47" s="150"/>
      <c r="CX47" s="150">
        <f>CX48+CX49</f>
        <v>0.39</v>
      </c>
      <c r="CY47" s="150">
        <f t="shared" ref="CY47:DH47" si="92">CY48+CY49</f>
        <v>0.38</v>
      </c>
      <c r="CZ47" s="150">
        <f t="shared" si="92"/>
        <v>0.6</v>
      </c>
      <c r="DA47" s="150">
        <f t="shared" si="92"/>
        <v>0.63</v>
      </c>
      <c r="DB47" s="150">
        <f t="shared" si="92"/>
        <v>0.72</v>
      </c>
      <c r="DC47" s="150">
        <f t="shared" si="92"/>
        <v>0.48</v>
      </c>
      <c r="DD47" s="150">
        <f t="shared" si="92"/>
        <v>0.3</v>
      </c>
      <c r="DE47" s="150">
        <f t="shared" si="92"/>
        <v>0.31</v>
      </c>
      <c r="DF47" s="150">
        <f t="shared" si="92"/>
        <v>0.54</v>
      </c>
      <c r="DG47" s="150">
        <f t="shared" si="92"/>
        <v>0.14</v>
      </c>
      <c r="DH47" s="169">
        <f t="shared" si="92"/>
        <v>2.13</v>
      </c>
      <c r="DI47" s="150"/>
      <c r="DJ47" s="150">
        <f>DJ48+DJ49</f>
        <v>1.01</v>
      </c>
      <c r="DK47" s="150">
        <f>DK48+DK49</f>
        <v>0.82</v>
      </c>
      <c r="DL47" s="150">
        <f>DL48+DL49</f>
        <v>0.3</v>
      </c>
      <c r="DM47" s="169">
        <f>DM48+DM49</f>
        <v>8.02</v>
      </c>
      <c r="DN47" s="150"/>
      <c r="DO47" s="150">
        <f>DO48+DO49</f>
        <v>0.95</v>
      </c>
      <c r="DP47" s="150">
        <f t="shared" ref="DP47:EA47" si="93">DP48+DP49</f>
        <v>0.18</v>
      </c>
      <c r="DQ47" s="150">
        <f t="shared" si="93"/>
        <v>1.49</v>
      </c>
      <c r="DR47" s="150">
        <f t="shared" si="93"/>
        <v>0.63</v>
      </c>
      <c r="DS47" s="150">
        <f t="shared" si="93"/>
        <v>0.65</v>
      </c>
      <c r="DT47" s="150">
        <f t="shared" si="93"/>
        <v>0.62</v>
      </c>
      <c r="DU47" s="150">
        <f t="shared" si="93"/>
        <v>0.81</v>
      </c>
      <c r="DV47" s="150">
        <f t="shared" si="93"/>
        <v>0.45</v>
      </c>
      <c r="DW47" s="150">
        <f t="shared" si="93"/>
        <v>0.43</v>
      </c>
      <c r="DX47" s="150">
        <f t="shared" si="93"/>
        <v>0.42</v>
      </c>
      <c r="DY47" s="150">
        <f t="shared" si="93"/>
        <v>0.76</v>
      </c>
      <c r="DZ47" s="150">
        <f t="shared" si="93"/>
        <v>0.63</v>
      </c>
      <c r="EA47" s="169">
        <f t="shared" si="93"/>
        <v>4.49</v>
      </c>
      <c r="EB47" s="150"/>
      <c r="EC47" s="150">
        <f t="shared" ref="EC47:EH47" si="94">EC48+EC49</f>
        <v>1</v>
      </c>
      <c r="ED47" s="150">
        <f t="shared" si="94"/>
        <v>0.75</v>
      </c>
      <c r="EE47" s="150">
        <f t="shared" si="94"/>
        <v>1.53</v>
      </c>
      <c r="EF47" s="150">
        <f t="shared" si="94"/>
        <v>1.21</v>
      </c>
      <c r="EG47" s="169">
        <f t="shared" si="94"/>
        <v>1.21</v>
      </c>
      <c r="EH47" s="169">
        <f t="shared" si="94"/>
        <v>3.49</v>
      </c>
      <c r="EI47" s="150"/>
      <c r="EJ47" s="150">
        <f t="shared" ref="EJ47:EO47" si="95">EJ48+EJ49</f>
        <v>1.04</v>
      </c>
      <c r="EK47" s="150">
        <f t="shared" si="95"/>
        <v>0.53</v>
      </c>
      <c r="EL47" s="150">
        <f t="shared" si="95"/>
        <v>0.82</v>
      </c>
      <c r="EM47" s="150">
        <f t="shared" si="95"/>
        <v>0.53</v>
      </c>
      <c r="EN47" s="150">
        <f t="shared" si="95"/>
        <v>0.57</v>
      </c>
      <c r="EO47" s="169">
        <f t="shared" si="95"/>
        <v>4.06</v>
      </c>
      <c r="EP47" s="150"/>
      <c r="EQ47" s="150">
        <f t="shared" ref="EQ47:EV47" si="96">EQ48+EQ49</f>
        <v>0.76</v>
      </c>
      <c r="ER47" s="150">
        <f t="shared" si="96"/>
        <v>0.43</v>
      </c>
      <c r="ES47" s="150">
        <f t="shared" si="96"/>
        <v>0.87</v>
      </c>
      <c r="ET47" s="150">
        <f t="shared" si="96"/>
        <v>1.27</v>
      </c>
      <c r="EU47" s="150">
        <f t="shared" si="96"/>
        <v>0.73</v>
      </c>
      <c r="EV47" s="169">
        <f t="shared" si="96"/>
        <v>1.5</v>
      </c>
      <c r="EW47" s="150"/>
      <c r="EX47" s="150">
        <f>EX48+EX49</f>
        <v>0.23</v>
      </c>
      <c r="EY47" s="150">
        <f>EY48+EY49</f>
        <v>0.53</v>
      </c>
      <c r="EZ47" s="150">
        <f>EZ48+EZ49</f>
        <v>0.63</v>
      </c>
      <c r="FA47" s="150">
        <f>FA48+FA49</f>
        <v>0.11</v>
      </c>
      <c r="FB47" s="169">
        <f>FB48+FB49</f>
        <v>0.79</v>
      </c>
      <c r="FC47" s="150"/>
      <c r="FD47" s="150">
        <f>FD48+FD49</f>
        <v>0.23</v>
      </c>
      <c r="FE47" s="150">
        <f>FE48+FE49</f>
        <v>0.4</v>
      </c>
      <c r="FF47" s="150">
        <f>FF48+FF49</f>
        <v>0.16</v>
      </c>
      <c r="FG47" s="169">
        <f>FG48+FG49</f>
        <v>3.87</v>
      </c>
      <c r="FH47" s="150"/>
      <c r="FI47" s="150">
        <f>FI48+FI49</f>
        <v>0.47</v>
      </c>
      <c r="FJ47" s="150">
        <f t="shared" ref="FJ47:FP47" si="97">FJ48+FJ49</f>
        <v>0.86</v>
      </c>
      <c r="FK47" s="150">
        <f t="shared" si="97"/>
        <v>0.63</v>
      </c>
      <c r="FL47" s="150">
        <f t="shared" si="97"/>
        <v>0.28</v>
      </c>
      <c r="FM47" s="150">
        <f t="shared" si="97"/>
        <v>0.44</v>
      </c>
      <c r="FN47" s="150">
        <f t="shared" si="97"/>
        <v>0.44</v>
      </c>
      <c r="FO47" s="150">
        <f t="shared" si="97"/>
        <v>0.37</v>
      </c>
      <c r="FP47" s="150">
        <f t="shared" si="97"/>
        <v>0.38</v>
      </c>
    </row>
    <row r="48" s="103" customFormat="1" ht="40" customHeight="1" spans="1:172">
      <c r="A48" s="131"/>
      <c r="B48" s="132"/>
      <c r="C48" s="132"/>
      <c r="D48" s="133" t="s">
        <v>325</v>
      </c>
      <c r="E48" s="134" t="s">
        <v>326</v>
      </c>
      <c r="F48" s="135" t="s">
        <v>302</v>
      </c>
      <c r="G48" s="136" t="s">
        <v>300</v>
      </c>
      <c r="H48" s="136"/>
      <c r="I48" s="159">
        <v>36.76</v>
      </c>
      <c r="J48" s="160">
        <f t="shared" si="84"/>
        <v>36.76</v>
      </c>
      <c r="K48" s="161">
        <f>SUM(L48:AA48)</f>
        <v>5.28</v>
      </c>
      <c r="L48" s="162"/>
      <c r="M48" s="163">
        <v>0.2</v>
      </c>
      <c r="N48" s="163">
        <v>0.26</v>
      </c>
      <c r="O48" s="163">
        <v>0.05</v>
      </c>
      <c r="P48" s="163">
        <v>0.23</v>
      </c>
      <c r="Q48" s="163">
        <v>0.03</v>
      </c>
      <c r="R48" s="163">
        <v>0.38</v>
      </c>
      <c r="S48" s="163">
        <v>0.12</v>
      </c>
      <c r="T48" s="163">
        <v>0.17</v>
      </c>
      <c r="U48" s="163">
        <v>0.87</v>
      </c>
      <c r="V48" s="163">
        <v>0.64</v>
      </c>
      <c r="W48" s="163">
        <v>0.6</v>
      </c>
      <c r="X48" s="163">
        <v>0.5</v>
      </c>
      <c r="Y48" s="163">
        <v>0.21</v>
      </c>
      <c r="Z48" s="163">
        <v>0.9</v>
      </c>
      <c r="AA48" s="163">
        <v>0.12</v>
      </c>
      <c r="AB48" s="165">
        <f>SUM(AC48:AM48)</f>
        <v>1.12</v>
      </c>
      <c r="AC48" s="162">
        <v>0</v>
      </c>
      <c r="AD48" s="163">
        <v>0.32</v>
      </c>
      <c r="AE48" s="163">
        <v>0.19</v>
      </c>
      <c r="AF48" s="163">
        <v>0.09</v>
      </c>
      <c r="AG48" s="163">
        <v>0.18</v>
      </c>
      <c r="AH48" s="163">
        <v>0.04</v>
      </c>
      <c r="AI48" s="163">
        <v>0.17</v>
      </c>
      <c r="AJ48" s="163">
        <v>0.03</v>
      </c>
      <c r="AK48" s="163">
        <v>0.03</v>
      </c>
      <c r="AL48" s="163">
        <v>0.01</v>
      </c>
      <c r="AM48" s="163">
        <v>0.06</v>
      </c>
      <c r="AN48" s="170">
        <v>0.13</v>
      </c>
      <c r="AO48" s="165">
        <f>SUM(AP48:AX48)</f>
        <v>3.73</v>
      </c>
      <c r="AP48" s="162">
        <v>0</v>
      </c>
      <c r="AQ48" s="163">
        <v>0.5</v>
      </c>
      <c r="AR48" s="163">
        <v>0.48</v>
      </c>
      <c r="AS48" s="163">
        <v>1.2</v>
      </c>
      <c r="AT48" s="163">
        <v>0.42</v>
      </c>
      <c r="AU48" s="163">
        <v>0.61</v>
      </c>
      <c r="AV48" s="163">
        <v>0.26</v>
      </c>
      <c r="AW48" s="163">
        <v>0.12</v>
      </c>
      <c r="AX48" s="163">
        <v>0.14</v>
      </c>
      <c r="AY48" s="170">
        <v>0.46</v>
      </c>
      <c r="AZ48" s="165">
        <f>SUM(BA48:BK48)</f>
        <v>5.07</v>
      </c>
      <c r="BA48" s="162">
        <v>0</v>
      </c>
      <c r="BB48" s="163">
        <v>0.4</v>
      </c>
      <c r="BC48" s="163">
        <v>0.4</v>
      </c>
      <c r="BD48" s="163">
        <v>0.38</v>
      </c>
      <c r="BE48" s="163">
        <v>0.5</v>
      </c>
      <c r="BF48" s="163">
        <v>0.58</v>
      </c>
      <c r="BG48" s="163">
        <v>0.58</v>
      </c>
      <c r="BH48" s="163">
        <v>0.8</v>
      </c>
      <c r="BI48" s="163">
        <v>0.58</v>
      </c>
      <c r="BJ48" s="163">
        <v>0.45</v>
      </c>
      <c r="BK48" s="163">
        <v>0.4</v>
      </c>
      <c r="BL48" s="165">
        <f>SUM(BM48:BV48)</f>
        <v>3.7</v>
      </c>
      <c r="BM48" s="162">
        <v>0</v>
      </c>
      <c r="BN48" s="163">
        <v>0.4</v>
      </c>
      <c r="BO48" s="163">
        <v>0.22</v>
      </c>
      <c r="BP48" s="163">
        <v>0.38</v>
      </c>
      <c r="BQ48" s="163">
        <v>0.19</v>
      </c>
      <c r="BR48" s="163">
        <v>0.21</v>
      </c>
      <c r="BS48" s="163">
        <v>0.71</v>
      </c>
      <c r="BT48" s="163">
        <v>0.6</v>
      </c>
      <c r="BU48" s="163">
        <v>0.54</v>
      </c>
      <c r="BV48" s="163">
        <v>0.45</v>
      </c>
      <c r="BW48" s="165">
        <f>SUM(BX48:CK48)</f>
        <v>2.31</v>
      </c>
      <c r="BX48" s="162">
        <v>0</v>
      </c>
      <c r="BY48" s="163">
        <v>0.19</v>
      </c>
      <c r="BZ48" s="163">
        <v>0.1</v>
      </c>
      <c r="CA48" s="163">
        <v>0.14</v>
      </c>
      <c r="CB48" s="163">
        <v>0.5</v>
      </c>
      <c r="CC48" s="163">
        <v>0.26</v>
      </c>
      <c r="CD48" s="163">
        <v>0.47</v>
      </c>
      <c r="CE48" s="163">
        <v>0.29</v>
      </c>
      <c r="CF48" s="163">
        <v>0.1</v>
      </c>
      <c r="CG48" s="163">
        <v>0.06</v>
      </c>
      <c r="CH48" s="163">
        <v>0.03</v>
      </c>
      <c r="CI48" s="163">
        <v>0.09</v>
      </c>
      <c r="CJ48" s="163">
        <v>0.03</v>
      </c>
      <c r="CK48" s="163">
        <v>0.05</v>
      </c>
      <c r="CL48" s="165">
        <f>SUM(CM48:CU48)</f>
        <v>3.13</v>
      </c>
      <c r="CM48" s="162">
        <v>0</v>
      </c>
      <c r="CN48" s="163">
        <v>0.45</v>
      </c>
      <c r="CO48" s="163">
        <v>0.45</v>
      </c>
      <c r="CP48" s="163">
        <v>0.24</v>
      </c>
      <c r="CQ48" s="163">
        <v>0.18</v>
      </c>
      <c r="CR48" s="163">
        <v>0.32</v>
      </c>
      <c r="CS48" s="163">
        <v>0.62</v>
      </c>
      <c r="CT48" s="163">
        <v>0.6</v>
      </c>
      <c r="CU48" s="163">
        <v>0.27</v>
      </c>
      <c r="CV48" s="165">
        <f>SUM(CX48:DG48)</f>
        <v>2.21</v>
      </c>
      <c r="CW48" s="162">
        <v>0</v>
      </c>
      <c r="CX48" s="163">
        <v>0.3</v>
      </c>
      <c r="CY48" s="163">
        <v>0.2</v>
      </c>
      <c r="CZ48" s="163">
        <v>0.3</v>
      </c>
      <c r="DA48" s="163">
        <v>0.17</v>
      </c>
      <c r="DB48" s="163">
        <v>0.41</v>
      </c>
      <c r="DC48" s="163">
        <v>0.25</v>
      </c>
      <c r="DD48" s="163">
        <v>0.07</v>
      </c>
      <c r="DE48" s="163">
        <v>0.15</v>
      </c>
      <c r="DF48" s="163">
        <v>0.31</v>
      </c>
      <c r="DG48" s="163">
        <v>0.05</v>
      </c>
      <c r="DH48" s="165">
        <f>SUM(DI48:DL48)</f>
        <v>0.75</v>
      </c>
      <c r="DI48" s="162">
        <v>0</v>
      </c>
      <c r="DJ48" s="163">
        <v>0.32</v>
      </c>
      <c r="DK48" s="163">
        <v>0.36</v>
      </c>
      <c r="DL48" s="163">
        <v>0.07</v>
      </c>
      <c r="DM48" s="165">
        <f>SUM(DN48:DZ48)</f>
        <v>3.56</v>
      </c>
      <c r="DN48" s="162">
        <v>0</v>
      </c>
      <c r="DO48" s="163">
        <v>0.15</v>
      </c>
      <c r="DP48" s="163">
        <v>0.04</v>
      </c>
      <c r="DQ48" s="163">
        <v>1.18</v>
      </c>
      <c r="DR48" s="163">
        <v>0.4</v>
      </c>
      <c r="DS48" s="163">
        <v>0.42</v>
      </c>
      <c r="DT48" s="163">
        <v>0.16</v>
      </c>
      <c r="DU48" s="163">
        <v>0.35</v>
      </c>
      <c r="DV48" s="163">
        <v>0.07</v>
      </c>
      <c r="DW48" s="163">
        <v>0.17</v>
      </c>
      <c r="DX48" s="163">
        <v>0.14</v>
      </c>
      <c r="DY48" s="163">
        <v>0.23</v>
      </c>
      <c r="DZ48" s="163">
        <v>0.25</v>
      </c>
      <c r="EA48" s="165">
        <f>SUM(EB48:EF48)</f>
        <v>1.99</v>
      </c>
      <c r="EB48" s="162">
        <v>0</v>
      </c>
      <c r="EC48" s="163">
        <v>0.78</v>
      </c>
      <c r="ED48" s="163">
        <v>0.44</v>
      </c>
      <c r="EE48" s="163">
        <v>0.32</v>
      </c>
      <c r="EF48" s="163">
        <v>0.45</v>
      </c>
      <c r="EG48" s="170">
        <v>0.34</v>
      </c>
      <c r="EH48" s="165">
        <f>SUM(EI48:EN48)</f>
        <v>0.43</v>
      </c>
      <c r="EI48" s="162">
        <v>0</v>
      </c>
      <c r="EJ48" s="163">
        <v>0.13</v>
      </c>
      <c r="EK48" s="163">
        <v>0.07</v>
      </c>
      <c r="EL48" s="163">
        <v>0.04</v>
      </c>
      <c r="EM48" s="163">
        <v>0</v>
      </c>
      <c r="EN48" s="163">
        <v>0.19</v>
      </c>
      <c r="EO48" s="165">
        <f>SUM(EP48:EU48)</f>
        <v>0.8</v>
      </c>
      <c r="EP48" s="162">
        <v>0</v>
      </c>
      <c r="EQ48" s="163">
        <v>0.15</v>
      </c>
      <c r="ER48" s="163">
        <v>0.12</v>
      </c>
      <c r="ES48" s="163">
        <v>0.12</v>
      </c>
      <c r="ET48" s="163">
        <v>0.29</v>
      </c>
      <c r="EU48" s="163">
        <v>0.12</v>
      </c>
      <c r="EV48" s="165">
        <f>SUM(EW48:FA48)</f>
        <v>0.02</v>
      </c>
      <c r="EW48" s="162">
        <v>0</v>
      </c>
      <c r="EX48" s="163">
        <v>0</v>
      </c>
      <c r="EY48" s="163">
        <v>0</v>
      </c>
      <c r="EZ48" s="163">
        <v>0.02</v>
      </c>
      <c r="FA48" s="163">
        <v>0</v>
      </c>
      <c r="FB48" s="165">
        <f>SUM(FC48:FF48)</f>
        <v>0.02</v>
      </c>
      <c r="FC48" s="162">
        <v>0</v>
      </c>
      <c r="FD48" s="163">
        <v>0</v>
      </c>
      <c r="FE48" s="163">
        <v>0.02</v>
      </c>
      <c r="FF48" s="163">
        <v>0</v>
      </c>
      <c r="FG48" s="165">
        <f>SUM(FH48:FP48)</f>
        <v>1.71</v>
      </c>
      <c r="FH48" s="162">
        <v>0</v>
      </c>
      <c r="FI48" s="163">
        <v>0.24</v>
      </c>
      <c r="FJ48" s="163">
        <v>0.33</v>
      </c>
      <c r="FK48" s="163">
        <v>0.25</v>
      </c>
      <c r="FL48" s="163">
        <v>0.12</v>
      </c>
      <c r="FM48" s="163">
        <v>0.21</v>
      </c>
      <c r="FN48" s="163">
        <v>0.28</v>
      </c>
      <c r="FO48" s="163">
        <v>0.06</v>
      </c>
      <c r="FP48" s="163">
        <v>0.22</v>
      </c>
    </row>
    <row r="49" s="104" customFormat="1" ht="40" customHeight="1" spans="1:172">
      <c r="A49" s="131"/>
      <c r="B49" s="132"/>
      <c r="C49" s="132"/>
      <c r="D49" s="137"/>
      <c r="E49" s="134" t="s">
        <v>327</v>
      </c>
      <c r="F49" s="135" t="s">
        <v>255</v>
      </c>
      <c r="G49" s="138" t="s">
        <v>300</v>
      </c>
      <c r="H49" s="138"/>
      <c r="I49" s="164">
        <v>60.5</v>
      </c>
      <c r="J49" s="160">
        <f t="shared" si="84"/>
        <v>60.5</v>
      </c>
      <c r="K49" s="165">
        <f>SUM(L49:AA49)</f>
        <v>6.67</v>
      </c>
      <c r="L49" s="162"/>
      <c r="M49" s="163">
        <v>0.84</v>
      </c>
      <c r="N49" s="163">
        <v>0.46</v>
      </c>
      <c r="O49" s="163">
        <v>0.23</v>
      </c>
      <c r="P49" s="163">
        <v>0.53</v>
      </c>
      <c r="Q49" s="163">
        <v>0.78</v>
      </c>
      <c r="R49" s="163">
        <v>0.39</v>
      </c>
      <c r="S49" s="163">
        <v>0.46</v>
      </c>
      <c r="T49" s="163">
        <v>0.16</v>
      </c>
      <c r="U49" s="163">
        <v>0.46</v>
      </c>
      <c r="V49" s="163">
        <v>0.31</v>
      </c>
      <c r="W49" s="163">
        <v>0.53</v>
      </c>
      <c r="X49" s="163">
        <v>0.72</v>
      </c>
      <c r="Y49" s="163">
        <v>0.64</v>
      </c>
      <c r="Z49" s="163">
        <v>0.16</v>
      </c>
      <c r="AA49" s="163"/>
      <c r="AB49" s="165">
        <f t="shared" si="71"/>
        <v>7.9</v>
      </c>
      <c r="AC49" s="162"/>
      <c r="AD49" s="163">
        <v>0.38</v>
      </c>
      <c r="AE49" s="163">
        <v>1.5</v>
      </c>
      <c r="AF49" s="163">
        <v>2.13</v>
      </c>
      <c r="AG49" s="163">
        <v>0.76</v>
      </c>
      <c r="AH49" s="163">
        <v>0.46</v>
      </c>
      <c r="AI49" s="163">
        <v>0.91</v>
      </c>
      <c r="AJ49" s="163">
        <v>0.46</v>
      </c>
      <c r="AK49" s="163">
        <v>0.23</v>
      </c>
      <c r="AL49" s="163">
        <v>0.61</v>
      </c>
      <c r="AM49" s="163">
        <v>0.46</v>
      </c>
      <c r="AN49" s="170">
        <v>1.89</v>
      </c>
      <c r="AO49" s="165">
        <f t="shared" si="72"/>
        <v>4.39</v>
      </c>
      <c r="AP49" s="162"/>
      <c r="AQ49" s="163">
        <v>0.16</v>
      </c>
      <c r="AR49" s="163">
        <v>0.31</v>
      </c>
      <c r="AS49" s="163">
        <v>0.16</v>
      </c>
      <c r="AT49" s="163">
        <v>1.32</v>
      </c>
      <c r="AU49" s="163">
        <v>0.61</v>
      </c>
      <c r="AV49" s="163">
        <v>0.46</v>
      </c>
      <c r="AW49" s="163">
        <v>0.46</v>
      </c>
      <c r="AX49" s="163">
        <v>0.91</v>
      </c>
      <c r="AY49" s="170">
        <v>1.59</v>
      </c>
      <c r="AZ49" s="165">
        <f t="shared" si="73"/>
        <v>2.71</v>
      </c>
      <c r="BA49" s="162"/>
      <c r="BB49" s="163">
        <v>0.23</v>
      </c>
      <c r="BC49" s="163">
        <v>0.23</v>
      </c>
      <c r="BD49" s="163">
        <v>0.23</v>
      </c>
      <c r="BE49" s="163">
        <v>0.16</v>
      </c>
      <c r="BF49" s="163">
        <v>0.31</v>
      </c>
      <c r="BG49" s="163">
        <v>0.31</v>
      </c>
      <c r="BH49" s="163">
        <v>0.46</v>
      </c>
      <c r="BI49" s="163">
        <v>0.16</v>
      </c>
      <c r="BJ49" s="163">
        <v>0.46</v>
      </c>
      <c r="BK49" s="163">
        <v>0.16</v>
      </c>
      <c r="BL49" s="165">
        <f t="shared" si="74"/>
        <v>4.08</v>
      </c>
      <c r="BM49" s="162"/>
      <c r="BN49" s="163">
        <v>0.46</v>
      </c>
      <c r="BO49" s="163">
        <v>0.69</v>
      </c>
      <c r="BP49" s="163">
        <v>0.46</v>
      </c>
      <c r="BQ49" s="163">
        <v>0.69</v>
      </c>
      <c r="BR49" s="163">
        <v>0.31</v>
      </c>
      <c r="BS49" s="163">
        <v>0.09</v>
      </c>
      <c r="BT49" s="163">
        <v>0.31</v>
      </c>
      <c r="BU49" s="163">
        <v>0.76</v>
      </c>
      <c r="BV49" s="163">
        <v>0.31</v>
      </c>
      <c r="BW49" s="165">
        <f t="shared" si="75"/>
        <v>4.61</v>
      </c>
      <c r="BX49" s="162"/>
      <c r="BY49" s="163">
        <v>0.31</v>
      </c>
      <c r="BZ49" s="163">
        <v>0.38</v>
      </c>
      <c r="CA49" s="163">
        <v>0.23</v>
      </c>
      <c r="CB49" s="163">
        <v>0.4</v>
      </c>
      <c r="CC49" s="163">
        <v>0.16</v>
      </c>
      <c r="CD49" s="163">
        <v>0.53</v>
      </c>
      <c r="CE49" s="163">
        <v>0.36</v>
      </c>
      <c r="CF49" s="163">
        <v>0.38</v>
      </c>
      <c r="CG49" s="163">
        <v>0.16</v>
      </c>
      <c r="CH49" s="163">
        <v>0.18</v>
      </c>
      <c r="CI49" s="163">
        <v>0.31</v>
      </c>
      <c r="CJ49" s="163">
        <v>0.6</v>
      </c>
      <c r="CK49" s="163">
        <v>0.61</v>
      </c>
      <c r="CL49" s="165">
        <f t="shared" si="76"/>
        <v>4.44</v>
      </c>
      <c r="CM49" s="162"/>
      <c r="CN49" s="163">
        <v>0.61</v>
      </c>
      <c r="CO49" s="163">
        <v>1.36</v>
      </c>
      <c r="CP49" s="163">
        <v>0.48</v>
      </c>
      <c r="CQ49" s="163">
        <v>0.09</v>
      </c>
      <c r="CR49" s="163">
        <v>0.22</v>
      </c>
      <c r="CS49" s="163">
        <v>0.72</v>
      </c>
      <c r="CT49" s="163">
        <v>0.8</v>
      </c>
      <c r="CU49" s="163">
        <v>0.16</v>
      </c>
      <c r="CV49" s="165">
        <f>SUM(CW49:DG49)</f>
        <v>2.28</v>
      </c>
      <c r="CW49" s="162"/>
      <c r="CX49" s="163">
        <v>0.09</v>
      </c>
      <c r="CY49" s="163">
        <v>0.18</v>
      </c>
      <c r="CZ49" s="163">
        <v>0.3</v>
      </c>
      <c r="DA49" s="163">
        <v>0.46</v>
      </c>
      <c r="DB49" s="163">
        <v>0.31</v>
      </c>
      <c r="DC49" s="163">
        <v>0.23</v>
      </c>
      <c r="DD49" s="163">
        <v>0.23</v>
      </c>
      <c r="DE49" s="163">
        <v>0.16</v>
      </c>
      <c r="DF49" s="163">
        <v>0.23</v>
      </c>
      <c r="DG49" s="163">
        <v>0.09</v>
      </c>
      <c r="DH49" s="165">
        <f t="shared" si="77"/>
        <v>1.38</v>
      </c>
      <c r="DI49" s="162"/>
      <c r="DJ49" s="163">
        <v>0.69</v>
      </c>
      <c r="DK49" s="163">
        <v>0.46</v>
      </c>
      <c r="DL49" s="163">
        <v>0.23</v>
      </c>
      <c r="DM49" s="165">
        <f t="shared" si="78"/>
        <v>4.46</v>
      </c>
      <c r="DN49" s="162"/>
      <c r="DO49" s="163">
        <v>0.8</v>
      </c>
      <c r="DP49" s="163">
        <v>0.14</v>
      </c>
      <c r="DQ49" s="163">
        <v>0.31</v>
      </c>
      <c r="DR49" s="163">
        <v>0.23</v>
      </c>
      <c r="DS49" s="163">
        <v>0.23</v>
      </c>
      <c r="DT49" s="163">
        <v>0.46</v>
      </c>
      <c r="DU49" s="163">
        <v>0.46</v>
      </c>
      <c r="DV49" s="163">
        <v>0.38</v>
      </c>
      <c r="DW49" s="163">
        <v>0.26</v>
      </c>
      <c r="DX49" s="163">
        <v>0.28</v>
      </c>
      <c r="DY49" s="163">
        <v>0.53</v>
      </c>
      <c r="DZ49" s="163">
        <v>0.38</v>
      </c>
      <c r="EA49" s="165">
        <f t="shared" si="79"/>
        <v>2.5</v>
      </c>
      <c r="EB49" s="162"/>
      <c r="EC49" s="163">
        <v>0.22</v>
      </c>
      <c r="ED49" s="163">
        <v>0.31</v>
      </c>
      <c r="EE49" s="163">
        <v>1.21</v>
      </c>
      <c r="EF49" s="163">
        <v>0.76</v>
      </c>
      <c r="EG49" s="170">
        <v>0.87</v>
      </c>
      <c r="EH49" s="165">
        <f t="shared" si="80"/>
        <v>3.06</v>
      </c>
      <c r="EI49" s="162"/>
      <c r="EJ49" s="163">
        <v>0.91</v>
      </c>
      <c r="EK49" s="163">
        <v>0.46</v>
      </c>
      <c r="EL49" s="163">
        <v>0.78</v>
      </c>
      <c r="EM49" s="163">
        <v>0.53</v>
      </c>
      <c r="EN49" s="163">
        <v>0.38</v>
      </c>
      <c r="EO49" s="165">
        <f t="shared" si="81"/>
        <v>3.26</v>
      </c>
      <c r="EP49" s="162"/>
      <c r="EQ49" s="163">
        <v>0.61</v>
      </c>
      <c r="ER49" s="163">
        <v>0.31</v>
      </c>
      <c r="ES49" s="163">
        <v>0.75</v>
      </c>
      <c r="ET49" s="163">
        <v>0.98</v>
      </c>
      <c r="EU49" s="163">
        <v>0.61</v>
      </c>
      <c r="EV49" s="165">
        <f t="shared" si="82"/>
        <v>1.48</v>
      </c>
      <c r="EW49" s="162"/>
      <c r="EX49" s="163">
        <v>0.23</v>
      </c>
      <c r="EY49" s="163">
        <v>0.53</v>
      </c>
      <c r="EZ49" s="163">
        <v>0.61</v>
      </c>
      <c r="FA49" s="163">
        <v>0.11</v>
      </c>
      <c r="FB49" s="165">
        <f t="shared" si="83"/>
        <v>0.77</v>
      </c>
      <c r="FC49" s="162"/>
      <c r="FD49" s="163">
        <v>0.23</v>
      </c>
      <c r="FE49" s="163">
        <v>0.38</v>
      </c>
      <c r="FF49" s="163">
        <v>0.16</v>
      </c>
      <c r="FG49" s="165">
        <f t="shared" si="70"/>
        <v>2.16</v>
      </c>
      <c r="FH49" s="162"/>
      <c r="FI49" s="163">
        <v>0.23</v>
      </c>
      <c r="FJ49" s="163">
        <v>0.53</v>
      </c>
      <c r="FK49" s="163">
        <v>0.38</v>
      </c>
      <c r="FL49" s="163">
        <v>0.16</v>
      </c>
      <c r="FM49" s="163">
        <v>0.23</v>
      </c>
      <c r="FN49" s="163">
        <v>0.16</v>
      </c>
      <c r="FO49" s="163">
        <v>0.31</v>
      </c>
      <c r="FP49" s="163">
        <v>0.16</v>
      </c>
    </row>
    <row r="50" s="1" customFormat="1" ht="40" customHeight="1" spans="1:172">
      <c r="A50" s="9"/>
      <c r="B50" s="21"/>
      <c r="C50" s="16" t="s">
        <v>308</v>
      </c>
      <c r="D50" s="114" t="s">
        <v>309</v>
      </c>
      <c r="E50" s="115"/>
      <c r="F50" s="116" t="s">
        <v>310</v>
      </c>
      <c r="G50" s="19" t="s">
        <v>305</v>
      </c>
      <c r="H50" s="19">
        <v>347</v>
      </c>
      <c r="I50" s="20">
        <v>347</v>
      </c>
      <c r="J50" s="143">
        <f t="shared" si="84"/>
        <v>347</v>
      </c>
      <c r="K50" s="149">
        <f t="shared" ref="K49:K55" si="98">SUM(L50:AA50)</f>
        <v>11.74</v>
      </c>
      <c r="L50" s="150"/>
      <c r="M50" s="150"/>
      <c r="N50" s="150"/>
      <c r="O50" s="150"/>
      <c r="P50" s="150"/>
      <c r="Q50" s="61">
        <v>11.74</v>
      </c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49">
        <f t="shared" si="71"/>
        <v>23.48</v>
      </c>
      <c r="AC50" s="150"/>
      <c r="AD50" s="150"/>
      <c r="AE50" s="61">
        <v>11.74</v>
      </c>
      <c r="AF50" s="150"/>
      <c r="AG50" s="150"/>
      <c r="AH50" s="150"/>
      <c r="AI50" s="150"/>
      <c r="AJ50" s="150"/>
      <c r="AK50" s="150"/>
      <c r="AL50" s="150">
        <v>11.74</v>
      </c>
      <c r="AM50" s="150"/>
      <c r="AN50" s="149"/>
      <c r="AO50" s="149">
        <f t="shared" si="72"/>
        <v>36.41</v>
      </c>
      <c r="AP50" s="150"/>
      <c r="AQ50" s="150"/>
      <c r="AR50" s="150">
        <v>11.74</v>
      </c>
      <c r="AS50" s="61">
        <v>12.93</v>
      </c>
      <c r="AT50" s="150"/>
      <c r="AU50" s="150"/>
      <c r="AV50" s="150"/>
      <c r="AW50" s="150"/>
      <c r="AX50" s="61">
        <v>11.74</v>
      </c>
      <c r="AY50" s="149"/>
      <c r="AZ50" s="149">
        <f t="shared" si="73"/>
        <v>18.78</v>
      </c>
      <c r="BA50" s="150"/>
      <c r="BB50" s="150"/>
      <c r="BC50" s="150"/>
      <c r="BD50" s="150"/>
      <c r="BE50" s="150"/>
      <c r="BF50" s="150"/>
      <c r="BG50" s="150"/>
      <c r="BH50" s="150"/>
      <c r="BI50" s="150"/>
      <c r="BJ50" s="61">
        <v>18.78</v>
      </c>
      <c r="BK50" s="150"/>
      <c r="BL50" s="149">
        <f t="shared" si="74"/>
        <v>28.16</v>
      </c>
      <c r="BM50" s="150"/>
      <c r="BN50" s="150"/>
      <c r="BO50" s="61">
        <v>14.08</v>
      </c>
      <c r="BP50" s="150"/>
      <c r="BQ50" s="150"/>
      <c r="BR50" s="61">
        <v>14.08</v>
      </c>
      <c r="BS50" s="150"/>
      <c r="BT50" s="150"/>
      <c r="BU50" s="150"/>
      <c r="BV50" s="150"/>
      <c r="BW50" s="149">
        <f t="shared" si="75"/>
        <v>50.05</v>
      </c>
      <c r="BX50" s="150"/>
      <c r="BY50" s="61">
        <v>18.78</v>
      </c>
      <c r="BZ50" s="150"/>
      <c r="CA50" s="150"/>
      <c r="CB50" s="150"/>
      <c r="CC50" s="61">
        <v>18.78</v>
      </c>
      <c r="CD50" s="150"/>
      <c r="CE50" s="150"/>
      <c r="CF50" s="61">
        <v>12.49</v>
      </c>
      <c r="CG50" s="150"/>
      <c r="CH50" s="150"/>
      <c r="CI50" s="150"/>
      <c r="CJ50" s="150"/>
      <c r="CK50" s="150"/>
      <c r="CL50" s="149">
        <f t="shared" si="76"/>
        <v>23.48</v>
      </c>
      <c r="CM50" s="150"/>
      <c r="CN50" s="150"/>
      <c r="CO50" s="150"/>
      <c r="CP50" s="150"/>
      <c r="CQ50" s="150"/>
      <c r="CR50" s="61">
        <v>11.74</v>
      </c>
      <c r="CS50" s="150">
        <v>11.74</v>
      </c>
      <c r="CT50" s="150"/>
      <c r="CU50" s="150"/>
      <c r="CV50" s="149">
        <f>SUM(CW50:DG50)</f>
        <v>34.63</v>
      </c>
      <c r="CW50" s="150"/>
      <c r="CX50" s="150"/>
      <c r="CY50" s="150"/>
      <c r="CZ50" s="150">
        <v>11.74</v>
      </c>
      <c r="DA50" s="150"/>
      <c r="DB50" s="150">
        <v>11.74</v>
      </c>
      <c r="DC50" s="150"/>
      <c r="DD50" s="150"/>
      <c r="DE50" s="61">
        <v>11.15</v>
      </c>
      <c r="DF50" s="150"/>
      <c r="DG50" s="150"/>
      <c r="DH50" s="149">
        <f t="shared" si="77"/>
        <v>0</v>
      </c>
      <c r="DI50" s="150"/>
      <c r="DJ50" s="150"/>
      <c r="DK50" s="150"/>
      <c r="DL50" s="150"/>
      <c r="DM50" s="149">
        <f t="shared" si="78"/>
        <v>24.2</v>
      </c>
      <c r="DN50" s="150"/>
      <c r="DO50" s="150"/>
      <c r="DP50" s="150">
        <v>12.46</v>
      </c>
      <c r="DQ50" s="150"/>
      <c r="DR50" s="150"/>
      <c r="DS50" s="150"/>
      <c r="DT50" s="150"/>
      <c r="DU50" s="150">
        <v>11.74</v>
      </c>
      <c r="DV50" s="150"/>
      <c r="DW50" s="150"/>
      <c r="DX50" s="150"/>
      <c r="DY50" s="150"/>
      <c r="DZ50" s="150"/>
      <c r="EA50" s="149">
        <f t="shared" si="79"/>
        <v>17.84</v>
      </c>
      <c r="EB50" s="150"/>
      <c r="EC50" s="150"/>
      <c r="ED50" s="61">
        <v>17.84</v>
      </c>
      <c r="EE50" s="150"/>
      <c r="EF50" s="150"/>
      <c r="EG50" s="56">
        <v>11.74</v>
      </c>
      <c r="EH50" s="149">
        <f t="shared" si="80"/>
        <v>18.78</v>
      </c>
      <c r="EI50" s="150"/>
      <c r="EJ50" s="150"/>
      <c r="EK50" s="150"/>
      <c r="EL50" s="61">
        <v>18.78</v>
      </c>
      <c r="EM50" s="150"/>
      <c r="EN50" s="150"/>
      <c r="EO50" s="149">
        <f t="shared" si="81"/>
        <v>24.23</v>
      </c>
      <c r="EP50" s="150"/>
      <c r="EQ50" s="150">
        <v>11.74</v>
      </c>
      <c r="ER50" s="150"/>
      <c r="ES50" s="150"/>
      <c r="ET50" s="150">
        <v>12.49</v>
      </c>
      <c r="EU50" s="150"/>
      <c r="EV50" s="149">
        <f t="shared" si="82"/>
        <v>0</v>
      </c>
      <c r="EW50" s="150"/>
      <c r="EX50" s="150"/>
      <c r="EY50" s="150"/>
      <c r="EZ50" s="150"/>
      <c r="FA50" s="150"/>
      <c r="FB50" s="149">
        <f t="shared" si="83"/>
        <v>0</v>
      </c>
      <c r="FC50" s="150"/>
      <c r="FD50" s="150"/>
      <c r="FE50" s="150"/>
      <c r="FF50" s="150"/>
      <c r="FG50" s="149">
        <f t="shared" si="70"/>
        <v>23.48</v>
      </c>
      <c r="FH50" s="150"/>
      <c r="FI50" s="150">
        <v>11.74</v>
      </c>
      <c r="FJ50" s="61">
        <v>11.74</v>
      </c>
      <c r="FK50" s="150"/>
      <c r="FL50" s="150"/>
      <c r="FM50" s="150"/>
      <c r="FN50" s="150"/>
      <c r="FO50" s="150"/>
      <c r="FP50" s="150"/>
    </row>
    <row r="51" s="1" customFormat="1" ht="40" customHeight="1" spans="1:172">
      <c r="A51" s="9"/>
      <c r="B51" s="21"/>
      <c r="C51" s="21"/>
      <c r="D51" s="28" t="s">
        <v>311</v>
      </c>
      <c r="E51" s="29"/>
      <c r="F51" s="118"/>
      <c r="G51" s="26" t="s">
        <v>257</v>
      </c>
      <c r="H51" s="26"/>
      <c r="I51" s="27"/>
      <c r="J51" s="143">
        <f t="shared" si="84"/>
        <v>0</v>
      </c>
      <c r="K51" s="146">
        <f t="shared" si="98"/>
        <v>0</v>
      </c>
      <c r="L51" s="14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146">
        <f t="shared" si="71"/>
        <v>0</v>
      </c>
      <c r="AC51" s="14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146"/>
      <c r="AO51" s="146">
        <f t="shared" si="72"/>
        <v>0</v>
      </c>
      <c r="AP51" s="147"/>
      <c r="AQ51" s="27"/>
      <c r="AR51" s="27"/>
      <c r="AS51" s="27"/>
      <c r="AT51" s="27"/>
      <c r="AU51" s="27"/>
      <c r="AV51" s="27"/>
      <c r="AW51" s="27"/>
      <c r="AX51" s="27"/>
      <c r="AY51" s="171"/>
      <c r="AZ51" s="171">
        <f t="shared" si="73"/>
        <v>0</v>
      </c>
      <c r="BA51" s="14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146">
        <f t="shared" si="74"/>
        <v>0</v>
      </c>
      <c r="BM51" s="147"/>
      <c r="BN51" s="27"/>
      <c r="BO51" s="27"/>
      <c r="BP51" s="27"/>
      <c r="BQ51" s="27"/>
      <c r="BR51" s="27"/>
      <c r="BS51" s="27"/>
      <c r="BT51" s="27"/>
      <c r="BU51" s="27"/>
      <c r="BV51" s="27"/>
      <c r="BW51" s="146">
        <f t="shared" si="75"/>
        <v>0</v>
      </c>
      <c r="BX51" s="14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146">
        <f t="shared" si="76"/>
        <v>0</v>
      </c>
      <c r="CM51" s="147"/>
      <c r="CN51" s="27"/>
      <c r="CO51" s="27"/>
      <c r="CP51" s="27"/>
      <c r="CQ51" s="27"/>
      <c r="CR51" s="27"/>
      <c r="CS51" s="27"/>
      <c r="CT51" s="27"/>
      <c r="CU51" s="27"/>
      <c r="CV51" s="146">
        <f t="shared" ref="CV50:CV55" si="99">SUM(CW51:DG51)</f>
        <v>0</v>
      </c>
      <c r="CW51" s="14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146">
        <f t="shared" si="77"/>
        <v>0</v>
      </c>
      <c r="DI51" s="147"/>
      <c r="DJ51" s="27"/>
      <c r="DK51" s="27"/>
      <c r="DL51" s="27"/>
      <c r="DM51" s="146">
        <f t="shared" si="78"/>
        <v>0</v>
      </c>
      <c r="DN51" s="14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146">
        <f t="shared" si="79"/>
        <v>0</v>
      </c>
      <c r="EB51" s="147"/>
      <c r="EC51" s="27"/>
      <c r="ED51" s="27"/>
      <c r="EE51" s="27"/>
      <c r="EF51" s="27"/>
      <c r="EG51" s="146"/>
      <c r="EH51" s="146">
        <f t="shared" si="80"/>
        <v>0</v>
      </c>
      <c r="EI51" s="147"/>
      <c r="EJ51" s="27"/>
      <c r="EK51" s="27"/>
      <c r="EL51" s="27"/>
      <c r="EM51" s="27"/>
      <c r="EN51" s="27"/>
      <c r="EO51" s="146">
        <f t="shared" si="81"/>
        <v>0</v>
      </c>
      <c r="EP51" s="147"/>
      <c r="EQ51" s="27"/>
      <c r="ER51" s="27"/>
      <c r="ES51" s="27"/>
      <c r="ET51" s="27"/>
      <c r="EU51" s="27"/>
      <c r="EV51" s="146">
        <f t="shared" si="82"/>
        <v>0</v>
      </c>
      <c r="EW51" s="147"/>
      <c r="EX51" s="27"/>
      <c r="EY51" s="27"/>
      <c r="EZ51" s="27"/>
      <c r="FA51" s="27"/>
      <c r="FB51" s="146">
        <f t="shared" si="83"/>
        <v>0</v>
      </c>
      <c r="FC51" s="147"/>
      <c r="FD51" s="27"/>
      <c r="FE51" s="27"/>
      <c r="FF51" s="27"/>
      <c r="FG51" s="146">
        <f t="shared" si="70"/>
        <v>0</v>
      </c>
      <c r="FH51" s="147"/>
      <c r="FI51" s="27"/>
      <c r="FJ51" s="27"/>
      <c r="FK51" s="27"/>
      <c r="FL51" s="27"/>
      <c r="FM51" s="27"/>
      <c r="FN51" s="27"/>
      <c r="FO51" s="27"/>
      <c r="FP51" s="27"/>
    </row>
    <row r="52" s="1" customFormat="1" ht="40" customHeight="1" spans="1:172">
      <c r="A52" s="9"/>
      <c r="B52" s="21"/>
      <c r="C52" s="31"/>
      <c r="D52" s="28" t="s">
        <v>312</v>
      </c>
      <c r="E52" s="29"/>
      <c r="F52" s="124" t="s">
        <v>266</v>
      </c>
      <c r="G52" s="26" t="s">
        <v>291</v>
      </c>
      <c r="H52" s="26"/>
      <c r="I52" s="27">
        <v>3076.58</v>
      </c>
      <c r="J52" s="143">
        <f t="shared" si="84"/>
        <v>3076.58</v>
      </c>
      <c r="K52" s="149">
        <f t="shared" si="98"/>
        <v>114.4</v>
      </c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>
        <v>114.4</v>
      </c>
      <c r="W52" s="150"/>
      <c r="X52" s="150"/>
      <c r="Y52" s="150"/>
      <c r="Z52" s="150"/>
      <c r="AA52" s="150"/>
      <c r="AB52" s="149">
        <f t="shared" si="71"/>
        <v>833.7</v>
      </c>
      <c r="AC52" s="150"/>
      <c r="AD52" s="150"/>
      <c r="AE52" s="150"/>
      <c r="AF52" s="150"/>
      <c r="AG52" s="150"/>
      <c r="AH52" s="150"/>
      <c r="AI52" s="150"/>
      <c r="AJ52" s="150"/>
      <c r="AK52" s="150">
        <v>833.7</v>
      </c>
      <c r="AL52" s="150"/>
      <c r="AM52" s="150"/>
      <c r="AN52" s="149"/>
      <c r="AO52" s="149">
        <f t="shared" si="72"/>
        <v>0</v>
      </c>
      <c r="AP52" s="150"/>
      <c r="AQ52" s="150"/>
      <c r="AR52" s="150"/>
      <c r="AS52" s="150"/>
      <c r="AT52" s="150"/>
      <c r="AU52" s="150"/>
      <c r="AV52" s="150"/>
      <c r="AW52" s="150"/>
      <c r="AX52" s="150"/>
      <c r="AY52" s="149">
        <v>132.43</v>
      </c>
      <c r="AZ52" s="149">
        <f t="shared" si="73"/>
        <v>854.7</v>
      </c>
      <c r="BA52" s="150"/>
      <c r="BB52" s="150"/>
      <c r="BC52" s="150"/>
      <c r="BD52" s="150"/>
      <c r="BE52" s="150"/>
      <c r="BF52" s="150">
        <v>854.7</v>
      </c>
      <c r="BG52" s="150"/>
      <c r="BH52" s="150"/>
      <c r="BI52" s="150"/>
      <c r="BJ52" s="150"/>
      <c r="BK52" s="150"/>
      <c r="BL52" s="149">
        <f t="shared" si="74"/>
        <v>398</v>
      </c>
      <c r="BM52" s="150"/>
      <c r="BN52" s="150"/>
      <c r="BO52" s="150"/>
      <c r="BP52" s="150"/>
      <c r="BQ52" s="150"/>
      <c r="BR52" s="150"/>
      <c r="BS52" s="150"/>
      <c r="BT52" s="150"/>
      <c r="BU52" s="150">
        <v>398</v>
      </c>
      <c r="BV52" s="150"/>
      <c r="BW52" s="149">
        <f t="shared" si="75"/>
        <v>0</v>
      </c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49">
        <f t="shared" si="76"/>
        <v>116.3</v>
      </c>
      <c r="CM52" s="150"/>
      <c r="CN52" s="150"/>
      <c r="CO52" s="150"/>
      <c r="CP52" s="150">
        <v>116.3</v>
      </c>
      <c r="CQ52" s="150"/>
      <c r="CR52" s="150"/>
      <c r="CS52" s="150"/>
      <c r="CT52" s="150"/>
      <c r="CU52" s="150"/>
      <c r="CV52" s="149">
        <f t="shared" si="99"/>
        <v>0</v>
      </c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49">
        <f t="shared" si="77"/>
        <v>0</v>
      </c>
      <c r="DI52" s="150"/>
      <c r="DJ52" s="150"/>
      <c r="DK52" s="150"/>
      <c r="DL52" s="150"/>
      <c r="DM52" s="149">
        <f t="shared" si="78"/>
        <v>167.53</v>
      </c>
      <c r="DN52" s="150"/>
      <c r="DO52" s="150"/>
      <c r="DP52" s="150"/>
      <c r="DQ52" s="150"/>
      <c r="DR52" s="150"/>
      <c r="DS52" s="150">
        <v>56</v>
      </c>
      <c r="DT52" s="150"/>
      <c r="DU52" s="150"/>
      <c r="DV52" s="150">
        <v>111.53</v>
      </c>
      <c r="DW52" s="150"/>
      <c r="DX52" s="150"/>
      <c r="DY52" s="150"/>
      <c r="DZ52" s="150"/>
      <c r="EA52" s="149">
        <f t="shared" si="79"/>
        <v>0</v>
      </c>
      <c r="EB52" s="150"/>
      <c r="EC52" s="150"/>
      <c r="ED52" s="150"/>
      <c r="EE52" s="150"/>
      <c r="EF52" s="150"/>
      <c r="EG52" s="149"/>
      <c r="EH52" s="149">
        <f t="shared" si="80"/>
        <v>0</v>
      </c>
      <c r="EI52" s="150"/>
      <c r="EJ52" s="150"/>
      <c r="EK52" s="150"/>
      <c r="EL52" s="150"/>
      <c r="EM52" s="150"/>
      <c r="EN52" s="150"/>
      <c r="EO52" s="149">
        <f t="shared" si="81"/>
        <v>285.93</v>
      </c>
      <c r="EP52" s="150"/>
      <c r="EQ52" s="150"/>
      <c r="ER52" s="150">
        <v>189.5</v>
      </c>
      <c r="ES52" s="150"/>
      <c r="ET52" s="150"/>
      <c r="EU52" s="150">
        <v>96.43</v>
      </c>
      <c r="EV52" s="149">
        <f t="shared" si="82"/>
        <v>0</v>
      </c>
      <c r="EW52" s="150"/>
      <c r="EX52" s="150"/>
      <c r="EY52" s="150"/>
      <c r="EZ52" s="150"/>
      <c r="FA52" s="150"/>
      <c r="FB52" s="149">
        <f t="shared" si="83"/>
        <v>0</v>
      </c>
      <c r="FC52" s="150"/>
      <c r="FD52" s="150"/>
      <c r="FE52" s="150"/>
      <c r="FF52" s="150"/>
      <c r="FG52" s="149">
        <f t="shared" si="70"/>
        <v>173.59</v>
      </c>
      <c r="FH52" s="150"/>
      <c r="FI52" s="150"/>
      <c r="FJ52" s="150"/>
      <c r="FK52" s="150"/>
      <c r="FL52" s="150"/>
      <c r="FM52" s="150">
        <v>173.59</v>
      </c>
      <c r="FN52" s="150"/>
      <c r="FO52" s="150"/>
      <c r="FP52" s="150"/>
    </row>
    <row r="53" s="1" customFormat="1" ht="40" customHeight="1" spans="1:172">
      <c r="A53" s="9"/>
      <c r="B53" s="21"/>
      <c r="C53" s="31"/>
      <c r="D53" s="28" t="s">
        <v>313</v>
      </c>
      <c r="E53" s="29"/>
      <c r="F53" s="118"/>
      <c r="G53" s="26" t="s">
        <v>291</v>
      </c>
      <c r="H53" s="26"/>
      <c r="I53" s="27"/>
      <c r="J53" s="143">
        <f t="shared" si="84"/>
        <v>0</v>
      </c>
      <c r="K53" s="146">
        <f t="shared" si="98"/>
        <v>0</v>
      </c>
      <c r="L53" s="14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146">
        <f t="shared" si="71"/>
        <v>0</v>
      </c>
      <c r="AC53" s="14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146"/>
      <c r="AO53" s="146">
        <f t="shared" si="72"/>
        <v>0</v>
      </c>
      <c r="AP53" s="147"/>
      <c r="AQ53" s="27"/>
      <c r="AR53" s="27"/>
      <c r="AS53" s="27"/>
      <c r="AT53" s="27"/>
      <c r="AU53" s="27"/>
      <c r="AV53" s="27"/>
      <c r="AW53" s="27"/>
      <c r="AX53" s="27"/>
      <c r="AY53" s="171"/>
      <c r="AZ53" s="171">
        <f t="shared" si="73"/>
        <v>0</v>
      </c>
      <c r="BA53" s="14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146">
        <f t="shared" si="74"/>
        <v>0</v>
      </c>
      <c r="BM53" s="147"/>
      <c r="BN53" s="27"/>
      <c r="BO53" s="27"/>
      <c r="BP53" s="27"/>
      <c r="BQ53" s="27"/>
      <c r="BR53" s="27"/>
      <c r="BS53" s="27"/>
      <c r="BT53" s="27"/>
      <c r="BU53" s="27"/>
      <c r="BV53" s="27"/>
      <c r="BW53" s="146">
        <f t="shared" si="75"/>
        <v>0</v>
      </c>
      <c r="BX53" s="14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146">
        <f t="shared" si="76"/>
        <v>0</v>
      </c>
      <c r="CM53" s="147"/>
      <c r="CN53" s="27"/>
      <c r="CO53" s="27"/>
      <c r="CP53" s="27"/>
      <c r="CQ53" s="27"/>
      <c r="CR53" s="27"/>
      <c r="CS53" s="27"/>
      <c r="CT53" s="27"/>
      <c r="CU53" s="27"/>
      <c r="CV53" s="146">
        <f t="shared" si="99"/>
        <v>0</v>
      </c>
      <c r="CW53" s="14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146">
        <f t="shared" si="77"/>
        <v>0</v>
      </c>
      <c r="DI53" s="147"/>
      <c r="DJ53" s="27"/>
      <c r="DK53" s="27"/>
      <c r="DL53" s="27"/>
      <c r="DM53" s="146">
        <f t="shared" si="78"/>
        <v>0</v>
      </c>
      <c r="DN53" s="14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146">
        <f t="shared" si="79"/>
        <v>0</v>
      </c>
      <c r="EB53" s="147"/>
      <c r="EC53" s="27"/>
      <c r="ED53" s="27"/>
      <c r="EE53" s="27"/>
      <c r="EF53" s="27"/>
      <c r="EG53" s="146"/>
      <c r="EH53" s="146">
        <f t="shared" si="80"/>
        <v>0</v>
      </c>
      <c r="EI53" s="147"/>
      <c r="EJ53" s="27"/>
      <c r="EK53" s="27"/>
      <c r="EL53" s="27"/>
      <c r="EM53" s="27"/>
      <c r="EN53" s="27"/>
      <c r="EO53" s="146">
        <f t="shared" si="81"/>
        <v>0</v>
      </c>
      <c r="EP53" s="147"/>
      <c r="EQ53" s="27"/>
      <c r="ER53" s="27"/>
      <c r="ES53" s="27"/>
      <c r="ET53" s="27"/>
      <c r="EU53" s="27"/>
      <c r="EV53" s="146">
        <f t="shared" si="82"/>
        <v>0</v>
      </c>
      <c r="EW53" s="147"/>
      <c r="EX53" s="27"/>
      <c r="EY53" s="27"/>
      <c r="EZ53" s="27"/>
      <c r="FA53" s="27"/>
      <c r="FB53" s="146">
        <f t="shared" si="83"/>
        <v>0</v>
      </c>
      <c r="FC53" s="147"/>
      <c r="FD53" s="27"/>
      <c r="FE53" s="27"/>
      <c r="FF53" s="27"/>
      <c r="FG53" s="146">
        <f t="shared" si="70"/>
        <v>0</v>
      </c>
      <c r="FH53" s="147"/>
      <c r="FI53" s="27"/>
      <c r="FJ53" s="27"/>
      <c r="FK53" s="27"/>
      <c r="FL53" s="27"/>
      <c r="FM53" s="27"/>
      <c r="FN53" s="27"/>
      <c r="FO53" s="27"/>
      <c r="FP53" s="27"/>
    </row>
    <row r="54" s="1" customFormat="1" ht="40" customHeight="1" spans="1:172">
      <c r="A54" s="9"/>
      <c r="B54" s="21"/>
      <c r="C54" s="31"/>
      <c r="D54" s="139" t="s">
        <v>314</v>
      </c>
      <c r="E54" s="140"/>
      <c r="F54" s="125" t="s">
        <v>315</v>
      </c>
      <c r="G54" s="26" t="s">
        <v>246</v>
      </c>
      <c r="H54" s="26"/>
      <c r="I54" s="166">
        <f>FP54+J54+AA54+AM54+AN54+AX54+AY54+BK54+BV54+CK54+CU54+DG54+DL54+DZ54+EF54+EG54+EN54+EU54+FA54+FF54</f>
        <v>69.9</v>
      </c>
      <c r="J54" s="143">
        <f t="shared" si="84"/>
        <v>69.9</v>
      </c>
      <c r="K54" s="56">
        <f t="shared" si="98"/>
        <v>51.8</v>
      </c>
      <c r="L54" s="61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>
        <v>51.8</v>
      </c>
      <c r="AA54" s="60"/>
      <c r="AB54" s="56">
        <f t="shared" si="71"/>
        <v>0</v>
      </c>
      <c r="AC54" s="61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57"/>
      <c r="AO54" s="56">
        <f t="shared" si="72"/>
        <v>0</v>
      </c>
      <c r="AP54" s="61"/>
      <c r="AQ54" s="60"/>
      <c r="AR54" s="60"/>
      <c r="AS54" s="60"/>
      <c r="AT54" s="60"/>
      <c r="AU54" s="60"/>
      <c r="AV54" s="60"/>
      <c r="AW54" s="60"/>
      <c r="AX54" s="60"/>
      <c r="AY54" s="57"/>
      <c r="AZ54" s="56">
        <f t="shared" si="73"/>
        <v>0</v>
      </c>
      <c r="BA54" s="61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56">
        <f t="shared" si="74"/>
        <v>0</v>
      </c>
      <c r="BM54" s="61"/>
      <c r="BN54" s="60"/>
      <c r="BO54" s="60"/>
      <c r="BP54" s="60"/>
      <c r="BQ54" s="60"/>
      <c r="BR54" s="60"/>
      <c r="BS54" s="60"/>
      <c r="BT54" s="60"/>
      <c r="BU54" s="60"/>
      <c r="BV54" s="60"/>
      <c r="BW54" s="56">
        <f t="shared" si="75"/>
        <v>0</v>
      </c>
      <c r="BX54" s="61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56">
        <f t="shared" si="76"/>
        <v>0</v>
      </c>
      <c r="CM54" s="61"/>
      <c r="CN54" s="60"/>
      <c r="CO54" s="60"/>
      <c r="CP54" s="60"/>
      <c r="CQ54" s="60"/>
      <c r="CR54" s="60"/>
      <c r="CS54" s="60"/>
      <c r="CT54" s="60"/>
      <c r="CU54" s="60"/>
      <c r="CV54" s="56">
        <f t="shared" si="99"/>
        <v>0</v>
      </c>
      <c r="CW54" s="61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56">
        <f t="shared" si="77"/>
        <v>0</v>
      </c>
      <c r="DI54" s="61"/>
      <c r="DJ54" s="60"/>
      <c r="DK54" s="60"/>
      <c r="DL54" s="60"/>
      <c r="DM54" s="56">
        <f t="shared" si="78"/>
        <v>18.1</v>
      </c>
      <c r="DN54" s="61"/>
      <c r="DO54" s="60"/>
      <c r="DP54" s="60"/>
      <c r="DQ54" s="60"/>
      <c r="DR54" s="60"/>
      <c r="DS54" s="60">
        <v>18.1</v>
      </c>
      <c r="DT54" s="60"/>
      <c r="DU54" s="60"/>
      <c r="DV54" s="60"/>
      <c r="DW54" s="60"/>
      <c r="DX54" s="60"/>
      <c r="DY54" s="60"/>
      <c r="DZ54" s="60"/>
      <c r="EA54" s="56">
        <f t="shared" si="79"/>
        <v>0</v>
      </c>
      <c r="EB54" s="61"/>
      <c r="EC54" s="60"/>
      <c r="ED54" s="60"/>
      <c r="EE54" s="60"/>
      <c r="EF54" s="60"/>
      <c r="EG54" s="57"/>
      <c r="EH54" s="56">
        <f t="shared" si="80"/>
        <v>0</v>
      </c>
      <c r="EI54" s="61"/>
      <c r="EJ54" s="60"/>
      <c r="EK54" s="60"/>
      <c r="EL54" s="60"/>
      <c r="EM54" s="60"/>
      <c r="EN54" s="60"/>
      <c r="EO54" s="56">
        <f t="shared" si="81"/>
        <v>0</v>
      </c>
      <c r="EP54" s="61"/>
      <c r="EQ54" s="60"/>
      <c r="ER54" s="60"/>
      <c r="ES54" s="60"/>
      <c r="ET54" s="60"/>
      <c r="EU54" s="60"/>
      <c r="EV54" s="56">
        <f t="shared" si="82"/>
        <v>0</v>
      </c>
      <c r="EW54" s="61"/>
      <c r="EX54" s="60"/>
      <c r="EY54" s="60"/>
      <c r="EZ54" s="60"/>
      <c r="FA54" s="60"/>
      <c r="FB54" s="56">
        <f t="shared" si="83"/>
        <v>0</v>
      </c>
      <c r="FC54" s="61"/>
      <c r="FD54" s="60"/>
      <c r="FE54" s="60"/>
      <c r="FF54" s="60"/>
      <c r="FG54" s="56">
        <f t="shared" si="70"/>
        <v>0</v>
      </c>
      <c r="FH54" s="61"/>
      <c r="FI54" s="60"/>
      <c r="FJ54" s="60"/>
      <c r="FK54" s="60"/>
      <c r="FL54" s="60"/>
      <c r="FM54" s="60"/>
      <c r="FN54" s="60"/>
      <c r="FO54" s="60"/>
      <c r="FP54" s="60"/>
    </row>
    <row r="55" s="1" customFormat="1" ht="40" customHeight="1" spans="1:172">
      <c r="A55" s="9"/>
      <c r="B55" s="21"/>
      <c r="C55" s="31"/>
      <c r="D55" s="139" t="s">
        <v>316</v>
      </c>
      <c r="E55" s="140"/>
      <c r="F55" s="125" t="s">
        <v>315</v>
      </c>
      <c r="G55" s="26" t="s">
        <v>305</v>
      </c>
      <c r="H55" s="26"/>
      <c r="I55" s="167">
        <f>FP55+J55+AA55+AM55+AN55+AX55+AY55+BK55+BV55+CK55+CU55+DG55+DL55+DZ55+EF55+EG55+EN55+EU55+FA55+FF55</f>
        <v>0.85</v>
      </c>
      <c r="J55" s="143">
        <f t="shared" si="84"/>
        <v>0.85</v>
      </c>
      <c r="K55" s="56">
        <f t="shared" si="98"/>
        <v>0.48</v>
      </c>
      <c r="L55" s="61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>
        <v>0.48</v>
      </c>
      <c r="AA55" s="60"/>
      <c r="AB55" s="56">
        <f t="shared" si="71"/>
        <v>0</v>
      </c>
      <c r="AC55" s="61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57"/>
      <c r="AO55" s="56">
        <f t="shared" si="72"/>
        <v>0</v>
      </c>
      <c r="AP55" s="61"/>
      <c r="AQ55" s="60"/>
      <c r="AR55" s="60"/>
      <c r="AS55" s="60"/>
      <c r="AT55" s="60"/>
      <c r="AU55" s="60"/>
      <c r="AV55" s="60"/>
      <c r="AW55" s="60"/>
      <c r="AX55" s="60"/>
      <c r="AY55" s="57"/>
      <c r="AZ55" s="56">
        <f t="shared" si="73"/>
        <v>0</v>
      </c>
      <c r="BA55" s="61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56">
        <f t="shared" si="74"/>
        <v>0</v>
      </c>
      <c r="BM55" s="61"/>
      <c r="BN55" s="60"/>
      <c r="BO55" s="60"/>
      <c r="BP55" s="60"/>
      <c r="BQ55" s="60"/>
      <c r="BR55" s="60"/>
      <c r="BS55" s="60"/>
      <c r="BT55" s="60"/>
      <c r="BU55" s="60"/>
      <c r="BV55" s="60"/>
      <c r="BW55" s="56">
        <f t="shared" si="75"/>
        <v>0</v>
      </c>
      <c r="BX55" s="61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56">
        <f t="shared" si="76"/>
        <v>0</v>
      </c>
      <c r="CM55" s="61"/>
      <c r="CN55" s="60"/>
      <c r="CO55" s="60"/>
      <c r="CP55" s="60"/>
      <c r="CQ55" s="60"/>
      <c r="CR55" s="60"/>
      <c r="CS55" s="60"/>
      <c r="CT55" s="60"/>
      <c r="CU55" s="60"/>
      <c r="CV55" s="56">
        <f t="shared" si="99"/>
        <v>0</v>
      </c>
      <c r="CW55" s="61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56">
        <f t="shared" si="77"/>
        <v>0</v>
      </c>
      <c r="DI55" s="61"/>
      <c r="DJ55" s="60"/>
      <c r="DK55" s="60"/>
      <c r="DL55" s="60"/>
      <c r="DM55" s="56">
        <f t="shared" si="78"/>
        <v>0.37</v>
      </c>
      <c r="DN55" s="61"/>
      <c r="DO55" s="60"/>
      <c r="DP55" s="60"/>
      <c r="DQ55" s="60"/>
      <c r="DR55" s="60"/>
      <c r="DS55" s="60">
        <v>0.37</v>
      </c>
      <c r="DT55" s="60"/>
      <c r="DU55" s="60"/>
      <c r="DV55" s="60"/>
      <c r="DW55" s="60"/>
      <c r="DX55" s="60"/>
      <c r="DY55" s="60"/>
      <c r="DZ55" s="60"/>
      <c r="EA55" s="56">
        <f t="shared" si="79"/>
        <v>0</v>
      </c>
      <c r="EB55" s="61"/>
      <c r="EC55" s="60"/>
      <c r="ED55" s="60"/>
      <c r="EE55" s="60"/>
      <c r="EF55" s="60"/>
      <c r="EG55" s="57"/>
      <c r="EH55" s="56">
        <f t="shared" si="80"/>
        <v>0</v>
      </c>
      <c r="EI55" s="61"/>
      <c r="EJ55" s="60"/>
      <c r="EK55" s="60"/>
      <c r="EL55" s="60"/>
      <c r="EM55" s="60"/>
      <c r="EN55" s="60"/>
      <c r="EO55" s="56">
        <f t="shared" si="81"/>
        <v>0</v>
      </c>
      <c r="EP55" s="61"/>
      <c r="EQ55" s="60"/>
      <c r="ER55" s="60"/>
      <c r="ES55" s="60"/>
      <c r="ET55" s="60"/>
      <c r="EU55" s="60"/>
      <c r="EV55" s="56">
        <f t="shared" si="82"/>
        <v>0</v>
      </c>
      <c r="EW55" s="61"/>
      <c r="EX55" s="60"/>
      <c r="EY55" s="60"/>
      <c r="EZ55" s="60"/>
      <c r="FA55" s="60"/>
      <c r="FB55" s="56">
        <f t="shared" si="83"/>
        <v>0</v>
      </c>
      <c r="FC55" s="61"/>
      <c r="FD55" s="60"/>
      <c r="FE55" s="60"/>
      <c r="FF55" s="60"/>
      <c r="FG55" s="56">
        <f t="shared" si="70"/>
        <v>0</v>
      </c>
      <c r="FH55" s="61"/>
      <c r="FI55" s="60"/>
      <c r="FJ55" s="60"/>
      <c r="FK55" s="60"/>
      <c r="FL55" s="60"/>
      <c r="FM55" s="60"/>
      <c r="FN55" s="60"/>
      <c r="FO55" s="60"/>
      <c r="FP55" s="60"/>
    </row>
    <row r="56" s="1" customFormat="1" ht="40" customHeight="1" spans="1:172">
      <c r="A56" s="9"/>
      <c r="B56" s="21"/>
      <c r="C56" s="16" t="s">
        <v>317</v>
      </c>
      <c r="D56" s="22" t="s">
        <v>318</v>
      </c>
      <c r="E56" s="23"/>
      <c r="F56" s="129"/>
      <c r="G56" s="19" t="s">
        <v>282</v>
      </c>
      <c r="H56" s="19" t="s">
        <v>319</v>
      </c>
      <c r="I56" s="19" t="s">
        <v>319</v>
      </c>
      <c r="J56" s="143" t="e">
        <f>K56+AB56+AN56+AO56+AY56+AZ56+BL56+BW56+CL56+CV56+DH56+DM56+EA56+EH56+EO56+EV56+FB56+FG56</f>
        <v>#VALUE!</v>
      </c>
      <c r="K56" s="146">
        <f>SUM(M56:AA56)</f>
        <v>0</v>
      </c>
      <c r="L56" s="19" t="s">
        <v>319</v>
      </c>
      <c r="M56" s="19" t="s">
        <v>319</v>
      </c>
      <c r="N56" s="19" t="s">
        <v>319</v>
      </c>
      <c r="O56" s="19" t="s">
        <v>319</v>
      </c>
      <c r="P56" s="19" t="s">
        <v>319</v>
      </c>
      <c r="Q56" s="19" t="s">
        <v>319</v>
      </c>
      <c r="R56" s="19" t="s">
        <v>319</v>
      </c>
      <c r="S56" s="19" t="s">
        <v>319</v>
      </c>
      <c r="T56" s="19" t="s">
        <v>319</v>
      </c>
      <c r="U56" s="19" t="s">
        <v>319</v>
      </c>
      <c r="V56" s="19" t="s">
        <v>319</v>
      </c>
      <c r="W56" s="19" t="s">
        <v>319</v>
      </c>
      <c r="X56" s="19" t="s">
        <v>319</v>
      </c>
      <c r="Y56" s="19" t="s">
        <v>319</v>
      </c>
      <c r="Z56" s="19" t="s">
        <v>319</v>
      </c>
      <c r="AA56" s="19" t="s">
        <v>319</v>
      </c>
      <c r="AB56" s="19" t="s">
        <v>319</v>
      </c>
      <c r="AC56" s="19" t="s">
        <v>319</v>
      </c>
      <c r="AD56" s="19" t="s">
        <v>319</v>
      </c>
      <c r="AE56" s="19" t="s">
        <v>319</v>
      </c>
      <c r="AF56" s="19" t="s">
        <v>319</v>
      </c>
      <c r="AG56" s="19" t="s">
        <v>319</v>
      </c>
      <c r="AH56" s="19" t="s">
        <v>319</v>
      </c>
      <c r="AI56" s="19" t="s">
        <v>319</v>
      </c>
      <c r="AJ56" s="19" t="s">
        <v>319</v>
      </c>
      <c r="AK56" s="19" t="s">
        <v>319</v>
      </c>
      <c r="AL56" s="19" t="s">
        <v>319</v>
      </c>
      <c r="AM56" s="19" t="s">
        <v>319</v>
      </c>
      <c r="AN56" s="19" t="s">
        <v>319</v>
      </c>
      <c r="AO56" s="19" t="s">
        <v>319</v>
      </c>
      <c r="AP56" s="19" t="s">
        <v>319</v>
      </c>
      <c r="AQ56" s="19" t="s">
        <v>319</v>
      </c>
      <c r="AR56" s="19" t="s">
        <v>319</v>
      </c>
      <c r="AS56" s="19" t="s">
        <v>319</v>
      </c>
      <c r="AT56" s="19" t="s">
        <v>319</v>
      </c>
      <c r="AU56" s="19" t="s">
        <v>319</v>
      </c>
      <c r="AV56" s="19" t="s">
        <v>319</v>
      </c>
      <c r="AW56" s="19" t="s">
        <v>319</v>
      </c>
      <c r="AX56" s="19" t="s">
        <v>319</v>
      </c>
      <c r="AY56" s="19" t="s">
        <v>319</v>
      </c>
      <c r="AZ56" s="19" t="s">
        <v>319</v>
      </c>
      <c r="BA56" s="19" t="s">
        <v>319</v>
      </c>
      <c r="BB56" s="19" t="s">
        <v>319</v>
      </c>
      <c r="BC56" s="19" t="s">
        <v>319</v>
      </c>
      <c r="BD56" s="19" t="s">
        <v>319</v>
      </c>
      <c r="BE56" s="19" t="s">
        <v>319</v>
      </c>
      <c r="BF56" s="19" t="s">
        <v>319</v>
      </c>
      <c r="BG56" s="19" t="s">
        <v>319</v>
      </c>
      <c r="BH56" s="19" t="s">
        <v>319</v>
      </c>
      <c r="BI56" s="19" t="s">
        <v>319</v>
      </c>
      <c r="BJ56" s="19" t="s">
        <v>319</v>
      </c>
      <c r="BK56" s="19" t="s">
        <v>319</v>
      </c>
      <c r="BL56" s="19" t="s">
        <v>319</v>
      </c>
      <c r="BM56" s="19" t="s">
        <v>319</v>
      </c>
      <c r="BN56" s="19" t="s">
        <v>319</v>
      </c>
      <c r="BO56" s="19" t="s">
        <v>319</v>
      </c>
      <c r="BP56" s="19" t="s">
        <v>319</v>
      </c>
      <c r="BQ56" s="19" t="s">
        <v>319</v>
      </c>
      <c r="BR56" s="19" t="s">
        <v>319</v>
      </c>
      <c r="BS56" s="19" t="s">
        <v>319</v>
      </c>
      <c r="BT56" s="19" t="s">
        <v>319</v>
      </c>
      <c r="BU56" s="19" t="s">
        <v>319</v>
      </c>
      <c r="BV56" s="19" t="s">
        <v>319</v>
      </c>
      <c r="BW56" s="19" t="s">
        <v>319</v>
      </c>
      <c r="BX56" s="19" t="s">
        <v>319</v>
      </c>
      <c r="BY56" s="19" t="s">
        <v>319</v>
      </c>
      <c r="BZ56" s="19" t="s">
        <v>319</v>
      </c>
      <c r="CA56" s="19" t="s">
        <v>319</v>
      </c>
      <c r="CB56" s="19" t="s">
        <v>319</v>
      </c>
      <c r="CC56" s="19" t="s">
        <v>319</v>
      </c>
      <c r="CD56" s="19" t="s">
        <v>319</v>
      </c>
      <c r="CE56" s="19" t="s">
        <v>319</v>
      </c>
      <c r="CF56" s="19" t="s">
        <v>319</v>
      </c>
      <c r="CG56" s="19" t="s">
        <v>319</v>
      </c>
      <c r="CH56" s="19" t="s">
        <v>319</v>
      </c>
      <c r="CI56" s="19" t="s">
        <v>319</v>
      </c>
      <c r="CJ56" s="19" t="s">
        <v>319</v>
      </c>
      <c r="CK56" s="19" t="s">
        <v>319</v>
      </c>
      <c r="CL56" s="19" t="s">
        <v>319</v>
      </c>
      <c r="CM56" s="19" t="s">
        <v>319</v>
      </c>
      <c r="CN56" s="19" t="s">
        <v>319</v>
      </c>
      <c r="CO56" s="19" t="s">
        <v>319</v>
      </c>
      <c r="CP56" s="19" t="s">
        <v>319</v>
      </c>
      <c r="CQ56" s="19" t="s">
        <v>319</v>
      </c>
      <c r="CR56" s="19" t="s">
        <v>319</v>
      </c>
      <c r="CS56" s="19" t="s">
        <v>319</v>
      </c>
      <c r="CT56" s="19" t="s">
        <v>319</v>
      </c>
      <c r="CU56" s="19" t="s">
        <v>319</v>
      </c>
      <c r="CV56" s="19" t="s">
        <v>319</v>
      </c>
      <c r="CW56" s="19" t="s">
        <v>319</v>
      </c>
      <c r="CX56" s="19" t="s">
        <v>319</v>
      </c>
      <c r="CY56" s="19" t="s">
        <v>319</v>
      </c>
      <c r="CZ56" s="19" t="s">
        <v>319</v>
      </c>
      <c r="DA56" s="19" t="s">
        <v>319</v>
      </c>
      <c r="DB56" s="19" t="s">
        <v>319</v>
      </c>
      <c r="DC56" s="19" t="s">
        <v>319</v>
      </c>
      <c r="DD56" s="19" t="s">
        <v>319</v>
      </c>
      <c r="DE56" s="19" t="s">
        <v>319</v>
      </c>
      <c r="DF56" s="19" t="s">
        <v>319</v>
      </c>
      <c r="DG56" s="19" t="s">
        <v>319</v>
      </c>
      <c r="DH56" s="19" t="s">
        <v>319</v>
      </c>
      <c r="DI56" s="19" t="s">
        <v>319</v>
      </c>
      <c r="DJ56" s="19" t="s">
        <v>319</v>
      </c>
      <c r="DK56" s="19" t="s">
        <v>319</v>
      </c>
      <c r="DL56" s="19" t="s">
        <v>319</v>
      </c>
      <c r="DM56" s="19" t="s">
        <v>319</v>
      </c>
      <c r="DN56" s="19" t="s">
        <v>319</v>
      </c>
      <c r="DO56" s="19" t="s">
        <v>319</v>
      </c>
      <c r="DP56" s="19" t="s">
        <v>319</v>
      </c>
      <c r="DQ56" s="19" t="s">
        <v>319</v>
      </c>
      <c r="DR56" s="19" t="s">
        <v>319</v>
      </c>
      <c r="DS56" s="19" t="s">
        <v>319</v>
      </c>
      <c r="DT56" s="19" t="s">
        <v>319</v>
      </c>
      <c r="DU56" s="19" t="s">
        <v>319</v>
      </c>
      <c r="DV56" s="19" t="s">
        <v>319</v>
      </c>
      <c r="DW56" s="19" t="s">
        <v>319</v>
      </c>
      <c r="DX56" s="19" t="s">
        <v>319</v>
      </c>
      <c r="DY56" s="19" t="s">
        <v>319</v>
      </c>
      <c r="DZ56" s="19" t="s">
        <v>319</v>
      </c>
      <c r="EA56" s="19" t="s">
        <v>319</v>
      </c>
      <c r="EB56" s="19" t="s">
        <v>319</v>
      </c>
      <c r="EC56" s="19" t="s">
        <v>319</v>
      </c>
      <c r="ED56" s="19" t="s">
        <v>319</v>
      </c>
      <c r="EE56" s="19" t="s">
        <v>319</v>
      </c>
      <c r="EF56" s="19" t="s">
        <v>319</v>
      </c>
      <c r="EG56" s="19" t="s">
        <v>319</v>
      </c>
      <c r="EH56" s="19" t="s">
        <v>319</v>
      </c>
      <c r="EI56" s="19" t="s">
        <v>319</v>
      </c>
      <c r="EJ56" s="19" t="s">
        <v>319</v>
      </c>
      <c r="EK56" s="19" t="s">
        <v>319</v>
      </c>
      <c r="EL56" s="19" t="s">
        <v>319</v>
      </c>
      <c r="EM56" s="19" t="s">
        <v>319</v>
      </c>
      <c r="EN56" s="19" t="s">
        <v>319</v>
      </c>
      <c r="EO56" s="19" t="s">
        <v>319</v>
      </c>
      <c r="EP56" s="19" t="s">
        <v>319</v>
      </c>
      <c r="EQ56" s="19" t="s">
        <v>319</v>
      </c>
      <c r="ER56" s="19" t="s">
        <v>319</v>
      </c>
      <c r="ES56" s="19" t="s">
        <v>319</v>
      </c>
      <c r="ET56" s="19" t="s">
        <v>319</v>
      </c>
      <c r="EU56" s="19" t="s">
        <v>319</v>
      </c>
      <c r="EV56" s="19" t="s">
        <v>319</v>
      </c>
      <c r="EW56" s="19" t="s">
        <v>319</v>
      </c>
      <c r="EX56" s="19" t="s">
        <v>319</v>
      </c>
      <c r="EY56" s="19" t="s">
        <v>319</v>
      </c>
      <c r="EZ56" s="19" t="s">
        <v>319</v>
      </c>
      <c r="FA56" s="19" t="s">
        <v>319</v>
      </c>
      <c r="FB56" s="19" t="s">
        <v>319</v>
      </c>
      <c r="FC56" s="19" t="s">
        <v>319</v>
      </c>
      <c r="FD56" s="19" t="s">
        <v>319</v>
      </c>
      <c r="FE56" s="19" t="s">
        <v>319</v>
      </c>
      <c r="FF56" s="19" t="s">
        <v>319</v>
      </c>
      <c r="FG56" s="19" t="s">
        <v>319</v>
      </c>
      <c r="FH56" s="19" t="s">
        <v>319</v>
      </c>
      <c r="FI56" s="19" t="s">
        <v>319</v>
      </c>
      <c r="FJ56" s="19" t="s">
        <v>319</v>
      </c>
      <c r="FK56" s="19" t="s">
        <v>319</v>
      </c>
      <c r="FL56" s="19" t="s">
        <v>319</v>
      </c>
      <c r="FM56" s="19" t="s">
        <v>319</v>
      </c>
      <c r="FN56" s="19" t="s">
        <v>319</v>
      </c>
      <c r="FO56" s="19" t="s">
        <v>319</v>
      </c>
      <c r="FP56" s="19" t="s">
        <v>319</v>
      </c>
    </row>
    <row r="57" s="1" customFormat="1" ht="40" customHeight="1" spans="1:172">
      <c r="A57" s="9"/>
      <c r="B57" s="31"/>
      <c r="C57" s="31"/>
      <c r="D57" s="22" t="s">
        <v>320</v>
      </c>
      <c r="E57" s="23"/>
      <c r="F57" s="129"/>
      <c r="G57" s="19" t="s">
        <v>282</v>
      </c>
      <c r="H57" s="19" t="s">
        <v>319</v>
      </c>
      <c r="I57" s="19" t="s">
        <v>319</v>
      </c>
      <c r="J57" s="143" t="e">
        <f>K57+AB57+AN57+AO57+AY57+AZ57+BL57+BW57+CL57+CV57+DH57+DM57+EA57+EH57+EO57+EV57+FB57+FG57</f>
        <v>#VALUE!</v>
      </c>
      <c r="K57" s="146">
        <f>SUM(M57:AA57)</f>
        <v>0</v>
      </c>
      <c r="L57" s="19" t="s">
        <v>319</v>
      </c>
      <c r="M57" s="19" t="s">
        <v>319</v>
      </c>
      <c r="N57" s="19" t="s">
        <v>319</v>
      </c>
      <c r="O57" s="19" t="s">
        <v>319</v>
      </c>
      <c r="P57" s="19" t="s">
        <v>319</v>
      </c>
      <c r="Q57" s="19" t="s">
        <v>319</v>
      </c>
      <c r="R57" s="19" t="s">
        <v>319</v>
      </c>
      <c r="S57" s="19" t="s">
        <v>319</v>
      </c>
      <c r="T57" s="19" t="s">
        <v>319</v>
      </c>
      <c r="U57" s="19" t="s">
        <v>319</v>
      </c>
      <c r="V57" s="19" t="s">
        <v>319</v>
      </c>
      <c r="W57" s="19" t="s">
        <v>319</v>
      </c>
      <c r="X57" s="19" t="s">
        <v>319</v>
      </c>
      <c r="Y57" s="19" t="s">
        <v>319</v>
      </c>
      <c r="Z57" s="19" t="s">
        <v>319</v>
      </c>
      <c r="AA57" s="19" t="s">
        <v>319</v>
      </c>
      <c r="AB57" s="19" t="s">
        <v>319</v>
      </c>
      <c r="AC57" s="19" t="s">
        <v>319</v>
      </c>
      <c r="AD57" s="19" t="s">
        <v>319</v>
      </c>
      <c r="AE57" s="19" t="s">
        <v>319</v>
      </c>
      <c r="AF57" s="19" t="s">
        <v>319</v>
      </c>
      <c r="AG57" s="19" t="s">
        <v>319</v>
      </c>
      <c r="AH57" s="19" t="s">
        <v>319</v>
      </c>
      <c r="AI57" s="19" t="s">
        <v>319</v>
      </c>
      <c r="AJ57" s="19" t="s">
        <v>319</v>
      </c>
      <c r="AK57" s="19" t="s">
        <v>319</v>
      </c>
      <c r="AL57" s="19" t="s">
        <v>319</v>
      </c>
      <c r="AM57" s="19" t="s">
        <v>319</v>
      </c>
      <c r="AN57" s="19" t="s">
        <v>319</v>
      </c>
      <c r="AO57" s="19" t="s">
        <v>319</v>
      </c>
      <c r="AP57" s="19" t="s">
        <v>319</v>
      </c>
      <c r="AQ57" s="19" t="s">
        <v>319</v>
      </c>
      <c r="AR57" s="19" t="s">
        <v>319</v>
      </c>
      <c r="AS57" s="19" t="s">
        <v>319</v>
      </c>
      <c r="AT57" s="19" t="s">
        <v>319</v>
      </c>
      <c r="AU57" s="19" t="s">
        <v>319</v>
      </c>
      <c r="AV57" s="19" t="s">
        <v>319</v>
      </c>
      <c r="AW57" s="19" t="s">
        <v>319</v>
      </c>
      <c r="AX57" s="19" t="s">
        <v>319</v>
      </c>
      <c r="AY57" s="19" t="s">
        <v>319</v>
      </c>
      <c r="AZ57" s="19" t="s">
        <v>319</v>
      </c>
      <c r="BA57" s="19" t="s">
        <v>319</v>
      </c>
      <c r="BB57" s="19" t="s">
        <v>319</v>
      </c>
      <c r="BC57" s="19" t="s">
        <v>319</v>
      </c>
      <c r="BD57" s="19" t="s">
        <v>319</v>
      </c>
      <c r="BE57" s="19" t="s">
        <v>319</v>
      </c>
      <c r="BF57" s="19" t="s">
        <v>319</v>
      </c>
      <c r="BG57" s="19" t="s">
        <v>319</v>
      </c>
      <c r="BH57" s="19" t="s">
        <v>319</v>
      </c>
      <c r="BI57" s="19" t="s">
        <v>319</v>
      </c>
      <c r="BJ57" s="19" t="s">
        <v>319</v>
      </c>
      <c r="BK57" s="19" t="s">
        <v>319</v>
      </c>
      <c r="BL57" s="19" t="s">
        <v>319</v>
      </c>
      <c r="BM57" s="19" t="s">
        <v>319</v>
      </c>
      <c r="BN57" s="19" t="s">
        <v>319</v>
      </c>
      <c r="BO57" s="19" t="s">
        <v>319</v>
      </c>
      <c r="BP57" s="19" t="s">
        <v>319</v>
      </c>
      <c r="BQ57" s="19" t="s">
        <v>319</v>
      </c>
      <c r="BR57" s="19" t="s">
        <v>319</v>
      </c>
      <c r="BS57" s="19" t="s">
        <v>319</v>
      </c>
      <c r="BT57" s="19" t="s">
        <v>319</v>
      </c>
      <c r="BU57" s="19" t="s">
        <v>319</v>
      </c>
      <c r="BV57" s="19" t="s">
        <v>319</v>
      </c>
      <c r="BW57" s="19" t="s">
        <v>319</v>
      </c>
      <c r="BX57" s="19" t="s">
        <v>319</v>
      </c>
      <c r="BY57" s="19" t="s">
        <v>319</v>
      </c>
      <c r="BZ57" s="19" t="s">
        <v>319</v>
      </c>
      <c r="CA57" s="19" t="s">
        <v>319</v>
      </c>
      <c r="CB57" s="19" t="s">
        <v>319</v>
      </c>
      <c r="CC57" s="19" t="s">
        <v>319</v>
      </c>
      <c r="CD57" s="19" t="s">
        <v>319</v>
      </c>
      <c r="CE57" s="19" t="s">
        <v>319</v>
      </c>
      <c r="CF57" s="19" t="s">
        <v>319</v>
      </c>
      <c r="CG57" s="19" t="s">
        <v>319</v>
      </c>
      <c r="CH57" s="19" t="s">
        <v>319</v>
      </c>
      <c r="CI57" s="19" t="s">
        <v>319</v>
      </c>
      <c r="CJ57" s="19" t="s">
        <v>319</v>
      </c>
      <c r="CK57" s="19" t="s">
        <v>319</v>
      </c>
      <c r="CL57" s="19" t="s">
        <v>319</v>
      </c>
      <c r="CM57" s="19" t="s">
        <v>319</v>
      </c>
      <c r="CN57" s="19" t="s">
        <v>319</v>
      </c>
      <c r="CO57" s="19" t="s">
        <v>319</v>
      </c>
      <c r="CP57" s="19" t="s">
        <v>319</v>
      </c>
      <c r="CQ57" s="19" t="s">
        <v>319</v>
      </c>
      <c r="CR57" s="19" t="s">
        <v>319</v>
      </c>
      <c r="CS57" s="19" t="s">
        <v>319</v>
      </c>
      <c r="CT57" s="19" t="s">
        <v>319</v>
      </c>
      <c r="CU57" s="19" t="s">
        <v>319</v>
      </c>
      <c r="CV57" s="19" t="s">
        <v>319</v>
      </c>
      <c r="CW57" s="19" t="s">
        <v>319</v>
      </c>
      <c r="CX57" s="19" t="s">
        <v>319</v>
      </c>
      <c r="CY57" s="19" t="s">
        <v>319</v>
      </c>
      <c r="CZ57" s="19" t="s">
        <v>319</v>
      </c>
      <c r="DA57" s="19" t="s">
        <v>319</v>
      </c>
      <c r="DB57" s="19" t="s">
        <v>319</v>
      </c>
      <c r="DC57" s="19" t="s">
        <v>319</v>
      </c>
      <c r="DD57" s="19" t="s">
        <v>319</v>
      </c>
      <c r="DE57" s="19" t="s">
        <v>319</v>
      </c>
      <c r="DF57" s="19" t="s">
        <v>319</v>
      </c>
      <c r="DG57" s="19" t="s">
        <v>319</v>
      </c>
      <c r="DH57" s="19" t="s">
        <v>319</v>
      </c>
      <c r="DI57" s="19" t="s">
        <v>319</v>
      </c>
      <c r="DJ57" s="19" t="s">
        <v>319</v>
      </c>
      <c r="DK57" s="19" t="s">
        <v>319</v>
      </c>
      <c r="DL57" s="19" t="s">
        <v>319</v>
      </c>
      <c r="DM57" s="19" t="s">
        <v>319</v>
      </c>
      <c r="DN57" s="19" t="s">
        <v>319</v>
      </c>
      <c r="DO57" s="19" t="s">
        <v>319</v>
      </c>
      <c r="DP57" s="19" t="s">
        <v>319</v>
      </c>
      <c r="DQ57" s="19" t="s">
        <v>319</v>
      </c>
      <c r="DR57" s="19" t="s">
        <v>319</v>
      </c>
      <c r="DS57" s="19" t="s">
        <v>319</v>
      </c>
      <c r="DT57" s="19" t="s">
        <v>319</v>
      </c>
      <c r="DU57" s="19" t="s">
        <v>319</v>
      </c>
      <c r="DV57" s="19" t="s">
        <v>319</v>
      </c>
      <c r="DW57" s="19" t="s">
        <v>319</v>
      </c>
      <c r="DX57" s="19" t="s">
        <v>319</v>
      </c>
      <c r="DY57" s="19" t="s">
        <v>319</v>
      </c>
      <c r="DZ57" s="19" t="s">
        <v>319</v>
      </c>
      <c r="EA57" s="19" t="s">
        <v>319</v>
      </c>
      <c r="EB57" s="19" t="s">
        <v>319</v>
      </c>
      <c r="EC57" s="19" t="s">
        <v>319</v>
      </c>
      <c r="ED57" s="19" t="s">
        <v>319</v>
      </c>
      <c r="EE57" s="19" t="s">
        <v>319</v>
      </c>
      <c r="EF57" s="19" t="s">
        <v>319</v>
      </c>
      <c r="EG57" s="19" t="s">
        <v>319</v>
      </c>
      <c r="EH57" s="19" t="s">
        <v>319</v>
      </c>
      <c r="EI57" s="19" t="s">
        <v>319</v>
      </c>
      <c r="EJ57" s="19" t="s">
        <v>319</v>
      </c>
      <c r="EK57" s="19" t="s">
        <v>319</v>
      </c>
      <c r="EL57" s="19" t="s">
        <v>319</v>
      </c>
      <c r="EM57" s="19" t="s">
        <v>319</v>
      </c>
      <c r="EN57" s="19" t="s">
        <v>319</v>
      </c>
      <c r="EO57" s="19" t="s">
        <v>319</v>
      </c>
      <c r="EP57" s="19" t="s">
        <v>319</v>
      </c>
      <c r="EQ57" s="19" t="s">
        <v>319</v>
      </c>
      <c r="ER57" s="19" t="s">
        <v>319</v>
      </c>
      <c r="ES57" s="19" t="s">
        <v>319</v>
      </c>
      <c r="ET57" s="19" t="s">
        <v>319</v>
      </c>
      <c r="EU57" s="19" t="s">
        <v>319</v>
      </c>
      <c r="EV57" s="19" t="s">
        <v>319</v>
      </c>
      <c r="EW57" s="19" t="s">
        <v>319</v>
      </c>
      <c r="EX57" s="19" t="s">
        <v>319</v>
      </c>
      <c r="EY57" s="19" t="s">
        <v>319</v>
      </c>
      <c r="EZ57" s="19" t="s">
        <v>319</v>
      </c>
      <c r="FA57" s="19" t="s">
        <v>319</v>
      </c>
      <c r="FB57" s="19" t="s">
        <v>319</v>
      </c>
      <c r="FC57" s="19" t="s">
        <v>319</v>
      </c>
      <c r="FD57" s="19" t="s">
        <v>319</v>
      </c>
      <c r="FE57" s="19" t="s">
        <v>319</v>
      </c>
      <c r="FF57" s="19" t="s">
        <v>319</v>
      </c>
      <c r="FG57" s="19" t="s">
        <v>319</v>
      </c>
      <c r="FH57" s="19" t="s">
        <v>319</v>
      </c>
      <c r="FI57" s="19" t="s">
        <v>319</v>
      </c>
      <c r="FJ57" s="19" t="s">
        <v>319</v>
      </c>
      <c r="FK57" s="19" t="s">
        <v>319</v>
      </c>
      <c r="FL57" s="19" t="s">
        <v>319</v>
      </c>
      <c r="FM57" s="19" t="s">
        <v>319</v>
      </c>
      <c r="FN57" s="19" t="s">
        <v>319</v>
      </c>
      <c r="FO57" s="19" t="s">
        <v>319</v>
      </c>
      <c r="FP57" s="19" t="s">
        <v>319</v>
      </c>
    </row>
    <row r="58" s="1" customFormat="1" ht="40" customHeight="1" spans="1:172">
      <c r="A58" s="9"/>
      <c r="B58" s="9" t="s">
        <v>321</v>
      </c>
      <c r="C58" s="9" t="s">
        <v>322</v>
      </c>
      <c r="D58" s="22" t="s">
        <v>323</v>
      </c>
      <c r="E58" s="23"/>
      <c r="F58" s="129"/>
      <c r="G58" s="19" t="s">
        <v>279</v>
      </c>
      <c r="H58" s="19" t="s">
        <v>324</v>
      </c>
      <c r="I58" s="19" t="s">
        <v>324</v>
      </c>
      <c r="J58" s="143" t="e">
        <f>AVERAGE(K58,AB58,AN58,AO58,AY58,AZ58,BL58,BW58,CL58,CV58,DH58,DM58,DR58,EA58,EH58,EO58,EV58,FB58,FG58)</f>
        <v>#DIV/0!</v>
      </c>
      <c r="K58" s="146" t="e">
        <f>AVERAGE(M58:AA58)</f>
        <v>#DIV/0!</v>
      </c>
      <c r="L58" s="19" t="s">
        <v>324</v>
      </c>
      <c r="M58" s="19" t="s">
        <v>324</v>
      </c>
      <c r="N58" s="19" t="s">
        <v>324</v>
      </c>
      <c r="O58" s="19" t="s">
        <v>324</v>
      </c>
      <c r="P58" s="19" t="s">
        <v>324</v>
      </c>
      <c r="Q58" s="19" t="s">
        <v>324</v>
      </c>
      <c r="R58" s="19" t="s">
        <v>324</v>
      </c>
      <c r="S58" s="19" t="s">
        <v>324</v>
      </c>
      <c r="T58" s="19" t="s">
        <v>324</v>
      </c>
      <c r="U58" s="19" t="s">
        <v>324</v>
      </c>
      <c r="V58" s="19" t="s">
        <v>324</v>
      </c>
      <c r="W58" s="19" t="s">
        <v>324</v>
      </c>
      <c r="X58" s="19" t="s">
        <v>324</v>
      </c>
      <c r="Y58" s="19" t="s">
        <v>324</v>
      </c>
      <c r="Z58" s="19" t="s">
        <v>324</v>
      </c>
      <c r="AA58" s="19" t="s">
        <v>324</v>
      </c>
      <c r="AB58" s="19" t="s">
        <v>324</v>
      </c>
      <c r="AC58" s="19" t="s">
        <v>324</v>
      </c>
      <c r="AD58" s="19" t="s">
        <v>324</v>
      </c>
      <c r="AE58" s="19" t="s">
        <v>324</v>
      </c>
      <c r="AF58" s="19" t="s">
        <v>324</v>
      </c>
      <c r="AG58" s="19" t="s">
        <v>324</v>
      </c>
      <c r="AH58" s="19" t="s">
        <v>324</v>
      </c>
      <c r="AI58" s="19" t="s">
        <v>324</v>
      </c>
      <c r="AJ58" s="19" t="s">
        <v>324</v>
      </c>
      <c r="AK58" s="19" t="s">
        <v>324</v>
      </c>
      <c r="AL58" s="19" t="s">
        <v>324</v>
      </c>
      <c r="AM58" s="19" t="s">
        <v>324</v>
      </c>
      <c r="AN58" s="19" t="s">
        <v>324</v>
      </c>
      <c r="AO58" s="19" t="s">
        <v>324</v>
      </c>
      <c r="AP58" s="19" t="s">
        <v>324</v>
      </c>
      <c r="AQ58" s="19" t="s">
        <v>324</v>
      </c>
      <c r="AR58" s="19" t="s">
        <v>324</v>
      </c>
      <c r="AS58" s="19" t="s">
        <v>324</v>
      </c>
      <c r="AT58" s="19" t="s">
        <v>324</v>
      </c>
      <c r="AU58" s="19" t="s">
        <v>324</v>
      </c>
      <c r="AV58" s="19" t="s">
        <v>324</v>
      </c>
      <c r="AW58" s="19" t="s">
        <v>324</v>
      </c>
      <c r="AX58" s="19" t="s">
        <v>324</v>
      </c>
      <c r="AY58" s="19" t="s">
        <v>324</v>
      </c>
      <c r="AZ58" s="19" t="s">
        <v>324</v>
      </c>
      <c r="BA58" s="19" t="s">
        <v>324</v>
      </c>
      <c r="BB58" s="19" t="s">
        <v>324</v>
      </c>
      <c r="BC58" s="19" t="s">
        <v>324</v>
      </c>
      <c r="BD58" s="19" t="s">
        <v>324</v>
      </c>
      <c r="BE58" s="19" t="s">
        <v>324</v>
      </c>
      <c r="BF58" s="19" t="s">
        <v>324</v>
      </c>
      <c r="BG58" s="19" t="s">
        <v>324</v>
      </c>
      <c r="BH58" s="19" t="s">
        <v>324</v>
      </c>
      <c r="BI58" s="19" t="s">
        <v>324</v>
      </c>
      <c r="BJ58" s="19" t="s">
        <v>324</v>
      </c>
      <c r="BK58" s="19" t="s">
        <v>324</v>
      </c>
      <c r="BL58" s="19" t="s">
        <v>324</v>
      </c>
      <c r="BM58" s="19" t="s">
        <v>324</v>
      </c>
      <c r="BN58" s="19" t="s">
        <v>324</v>
      </c>
      <c r="BO58" s="19" t="s">
        <v>324</v>
      </c>
      <c r="BP58" s="19" t="s">
        <v>324</v>
      </c>
      <c r="BQ58" s="19" t="s">
        <v>324</v>
      </c>
      <c r="BR58" s="19" t="s">
        <v>324</v>
      </c>
      <c r="BS58" s="19" t="s">
        <v>324</v>
      </c>
      <c r="BT58" s="19" t="s">
        <v>324</v>
      </c>
      <c r="BU58" s="19" t="s">
        <v>324</v>
      </c>
      <c r="BV58" s="19" t="s">
        <v>324</v>
      </c>
      <c r="BW58" s="19" t="s">
        <v>324</v>
      </c>
      <c r="BX58" s="19" t="s">
        <v>324</v>
      </c>
      <c r="BY58" s="19" t="s">
        <v>324</v>
      </c>
      <c r="BZ58" s="19" t="s">
        <v>324</v>
      </c>
      <c r="CA58" s="19" t="s">
        <v>324</v>
      </c>
      <c r="CB58" s="19" t="s">
        <v>324</v>
      </c>
      <c r="CC58" s="19" t="s">
        <v>324</v>
      </c>
      <c r="CD58" s="19" t="s">
        <v>324</v>
      </c>
      <c r="CE58" s="19" t="s">
        <v>324</v>
      </c>
      <c r="CF58" s="19" t="s">
        <v>324</v>
      </c>
      <c r="CG58" s="19" t="s">
        <v>324</v>
      </c>
      <c r="CH58" s="19" t="s">
        <v>324</v>
      </c>
      <c r="CI58" s="19" t="s">
        <v>324</v>
      </c>
      <c r="CJ58" s="19" t="s">
        <v>324</v>
      </c>
      <c r="CK58" s="19" t="s">
        <v>324</v>
      </c>
      <c r="CL58" s="19" t="s">
        <v>324</v>
      </c>
      <c r="CM58" s="19" t="s">
        <v>324</v>
      </c>
      <c r="CN58" s="19" t="s">
        <v>324</v>
      </c>
      <c r="CO58" s="19" t="s">
        <v>324</v>
      </c>
      <c r="CP58" s="19" t="s">
        <v>324</v>
      </c>
      <c r="CQ58" s="19" t="s">
        <v>324</v>
      </c>
      <c r="CR58" s="19" t="s">
        <v>324</v>
      </c>
      <c r="CS58" s="19" t="s">
        <v>324</v>
      </c>
      <c r="CT58" s="19" t="s">
        <v>324</v>
      </c>
      <c r="CU58" s="19" t="s">
        <v>324</v>
      </c>
      <c r="CV58" s="19" t="s">
        <v>324</v>
      </c>
      <c r="CW58" s="19" t="s">
        <v>324</v>
      </c>
      <c r="CX58" s="19" t="s">
        <v>324</v>
      </c>
      <c r="CY58" s="19" t="s">
        <v>324</v>
      </c>
      <c r="CZ58" s="19" t="s">
        <v>324</v>
      </c>
      <c r="DA58" s="19" t="s">
        <v>324</v>
      </c>
      <c r="DB58" s="19" t="s">
        <v>324</v>
      </c>
      <c r="DC58" s="19" t="s">
        <v>324</v>
      </c>
      <c r="DD58" s="19" t="s">
        <v>324</v>
      </c>
      <c r="DE58" s="19" t="s">
        <v>324</v>
      </c>
      <c r="DF58" s="19" t="s">
        <v>324</v>
      </c>
      <c r="DG58" s="19" t="s">
        <v>324</v>
      </c>
      <c r="DH58" s="19" t="s">
        <v>324</v>
      </c>
      <c r="DI58" s="19" t="s">
        <v>324</v>
      </c>
      <c r="DJ58" s="19" t="s">
        <v>324</v>
      </c>
      <c r="DK58" s="19" t="s">
        <v>324</v>
      </c>
      <c r="DL58" s="19" t="s">
        <v>324</v>
      </c>
      <c r="DM58" s="19" t="s">
        <v>324</v>
      </c>
      <c r="DN58" s="19" t="s">
        <v>324</v>
      </c>
      <c r="DO58" s="19" t="s">
        <v>324</v>
      </c>
      <c r="DP58" s="19" t="s">
        <v>324</v>
      </c>
      <c r="DQ58" s="19" t="s">
        <v>324</v>
      </c>
      <c r="DR58" s="19" t="s">
        <v>324</v>
      </c>
      <c r="DS58" s="19" t="s">
        <v>324</v>
      </c>
      <c r="DT58" s="19" t="s">
        <v>324</v>
      </c>
      <c r="DU58" s="19" t="s">
        <v>324</v>
      </c>
      <c r="DV58" s="19" t="s">
        <v>324</v>
      </c>
      <c r="DW58" s="19" t="s">
        <v>324</v>
      </c>
      <c r="DX58" s="19" t="s">
        <v>324</v>
      </c>
      <c r="DY58" s="19" t="s">
        <v>324</v>
      </c>
      <c r="DZ58" s="19" t="s">
        <v>324</v>
      </c>
      <c r="EA58" s="19" t="s">
        <v>324</v>
      </c>
      <c r="EB58" s="19" t="s">
        <v>324</v>
      </c>
      <c r="EC58" s="19" t="s">
        <v>324</v>
      </c>
      <c r="ED58" s="19" t="s">
        <v>324</v>
      </c>
      <c r="EE58" s="19" t="s">
        <v>324</v>
      </c>
      <c r="EF58" s="19" t="s">
        <v>324</v>
      </c>
      <c r="EG58" s="19" t="s">
        <v>324</v>
      </c>
      <c r="EH58" s="19" t="s">
        <v>324</v>
      </c>
      <c r="EI58" s="19" t="s">
        <v>324</v>
      </c>
      <c r="EJ58" s="19" t="s">
        <v>324</v>
      </c>
      <c r="EK58" s="19" t="s">
        <v>324</v>
      </c>
      <c r="EL58" s="19" t="s">
        <v>324</v>
      </c>
      <c r="EM58" s="19" t="s">
        <v>324</v>
      </c>
      <c r="EN58" s="19" t="s">
        <v>324</v>
      </c>
      <c r="EO58" s="19" t="s">
        <v>324</v>
      </c>
      <c r="EP58" s="19" t="s">
        <v>324</v>
      </c>
      <c r="EQ58" s="19" t="s">
        <v>324</v>
      </c>
      <c r="ER58" s="19" t="s">
        <v>324</v>
      </c>
      <c r="ES58" s="19" t="s">
        <v>324</v>
      </c>
      <c r="ET58" s="19" t="s">
        <v>324</v>
      </c>
      <c r="EU58" s="19" t="s">
        <v>324</v>
      </c>
      <c r="EV58" s="19" t="s">
        <v>324</v>
      </c>
      <c r="EW58" s="19" t="s">
        <v>324</v>
      </c>
      <c r="EX58" s="19" t="s">
        <v>324</v>
      </c>
      <c r="EY58" s="19" t="s">
        <v>324</v>
      </c>
      <c r="EZ58" s="19" t="s">
        <v>324</v>
      </c>
      <c r="FA58" s="19" t="s">
        <v>324</v>
      </c>
      <c r="FB58" s="19" t="s">
        <v>324</v>
      </c>
      <c r="FC58" s="19" t="s">
        <v>324</v>
      </c>
      <c r="FD58" s="19" t="s">
        <v>324</v>
      </c>
      <c r="FE58" s="19" t="s">
        <v>324</v>
      </c>
      <c r="FF58" s="19" t="s">
        <v>324</v>
      </c>
      <c r="FG58" s="19" t="s">
        <v>324</v>
      </c>
      <c r="FH58" s="19" t="s">
        <v>324</v>
      </c>
      <c r="FI58" s="19" t="s">
        <v>324</v>
      </c>
      <c r="FJ58" s="19" t="s">
        <v>324</v>
      </c>
      <c r="FK58" s="19" t="s">
        <v>324</v>
      </c>
      <c r="FL58" s="19" t="s">
        <v>324</v>
      </c>
      <c r="FM58" s="19" t="s">
        <v>324</v>
      </c>
      <c r="FN58" s="19" t="s">
        <v>324</v>
      </c>
      <c r="FO58" s="19" t="s">
        <v>324</v>
      </c>
      <c r="FP58" s="19" t="s">
        <v>324</v>
      </c>
    </row>
    <row r="59" s="1" customFormat="1" ht="136.2" customHeight="1" spans="1:164">
      <c r="A59" s="32"/>
      <c r="B59" s="33"/>
      <c r="C59" s="33"/>
      <c r="D59" s="33"/>
      <c r="E59" s="33"/>
      <c r="F59" s="32"/>
      <c r="G59" s="33"/>
      <c r="H59" s="33"/>
      <c r="J59" s="106"/>
      <c r="K59" s="107"/>
      <c r="L59" s="108"/>
      <c r="AB59" s="107"/>
      <c r="AC59" s="108"/>
      <c r="AN59" s="107"/>
      <c r="AO59" s="107"/>
      <c r="AP59" s="108"/>
      <c r="AY59" s="109"/>
      <c r="AZ59" s="109"/>
      <c r="BA59" s="108"/>
      <c r="BL59" s="107"/>
      <c r="BM59" s="108"/>
      <c r="BW59" s="107"/>
      <c r="BX59" s="108"/>
      <c r="CL59" s="107"/>
      <c r="CM59" s="108"/>
      <c r="CV59" s="107"/>
      <c r="CW59" s="108"/>
      <c r="DH59" s="107"/>
      <c r="DI59" s="108"/>
      <c r="DM59" s="107"/>
      <c r="DN59" s="108"/>
      <c r="EA59" s="107"/>
      <c r="EB59" s="108"/>
      <c r="EG59" s="107"/>
      <c r="EH59" s="107"/>
      <c r="EI59" s="108"/>
      <c r="EO59" s="107"/>
      <c r="EP59" s="108"/>
      <c r="EV59" s="107"/>
      <c r="EW59" s="108"/>
      <c r="FB59" s="107"/>
      <c r="FC59" s="108"/>
      <c r="FG59" s="107"/>
      <c r="FH59" s="108"/>
    </row>
  </sheetData>
  <autoFilter ref="A11:FP58">
    <extLst/>
  </autoFilter>
  <mergeCells count="76">
    <mergeCell ref="A1:G1"/>
    <mergeCell ref="A2:G2"/>
    <mergeCell ref="A3:B3"/>
    <mergeCell ref="C3:I3"/>
    <mergeCell ref="A4:B4"/>
    <mergeCell ref="C4:I4"/>
    <mergeCell ref="A5:B5"/>
    <mergeCell ref="C5:I5"/>
    <mergeCell ref="B6:D6"/>
    <mergeCell ref="E6:I6"/>
    <mergeCell ref="B7:D7"/>
    <mergeCell ref="E7:I7"/>
    <mergeCell ref="B8:D8"/>
    <mergeCell ref="E8:I8"/>
    <mergeCell ref="B9:D9"/>
    <mergeCell ref="E9:I9"/>
    <mergeCell ref="B10:I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A59:G59"/>
    <mergeCell ref="A6:A9"/>
    <mergeCell ref="A11:A58"/>
    <mergeCell ref="B12:B35"/>
    <mergeCell ref="B36:B57"/>
    <mergeCell ref="C12:C30"/>
    <mergeCell ref="C31:C33"/>
    <mergeCell ref="C34:C35"/>
    <mergeCell ref="C36:C41"/>
    <mergeCell ref="C42:C49"/>
    <mergeCell ref="C50:C55"/>
    <mergeCell ref="C56:C57"/>
    <mergeCell ref="D48:D49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W170"/>
  <sheetViews>
    <sheetView workbookViewId="0">
      <pane xSplit="6" ySplit="7" topLeftCell="AC162" activePane="bottomRight" state="frozen"/>
      <selection/>
      <selection pane="topRight"/>
      <selection pane="bottomLeft"/>
      <selection pane="bottomRight" activeCell="AI171" sqref="AI171"/>
    </sheetView>
  </sheetViews>
  <sheetFormatPr defaultColWidth="9" defaultRowHeight="13.5"/>
  <cols>
    <col min="1" max="1" width="7.79166666666667" style="42" customWidth="1"/>
    <col min="2" max="2" width="8.33333333333333" style="43" customWidth="1"/>
    <col min="3" max="4" width="10.7916666666667" style="44" customWidth="1"/>
    <col min="5" max="5" width="7.66666666666667" style="45" customWidth="1"/>
    <col min="6" max="6" width="10.5083333333333" style="45" customWidth="1"/>
    <col min="7" max="9" width="13.8833333333333" style="45" customWidth="1"/>
    <col min="10" max="12" width="13.1166666666667" style="45" customWidth="1"/>
    <col min="13" max="15" width="8.88333333333333" style="45" customWidth="1"/>
    <col min="16" max="18" width="9.33333333333333" style="45" customWidth="1"/>
    <col min="19" max="21" width="9.775" style="45" customWidth="1"/>
    <col min="22" max="27" width="11.1333333333333" style="45" customWidth="1"/>
    <col min="28" max="30" width="9" style="45" customWidth="1"/>
    <col min="31" max="33" width="11.1333333333333" style="45" customWidth="1"/>
    <col min="34" max="36" width="9.66666666666667" style="46" customWidth="1"/>
    <col min="37" max="42" width="12.3833333333333" style="45" customWidth="1"/>
    <col min="43" max="44" width="16.225" style="45" customWidth="1"/>
    <col min="45" max="49" width="12.3833333333333" style="45" customWidth="1"/>
    <col min="50" max="16384" width="9" style="34"/>
  </cols>
  <sheetData>
    <row r="1" s="34" customFormat="1" ht="24.9" customHeight="1" spans="1:49">
      <c r="A1" s="47" t="s">
        <v>0</v>
      </c>
      <c r="B1" s="43"/>
      <c r="C1" s="44"/>
      <c r="D1" s="44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6"/>
      <c r="AI1" s="46"/>
      <c r="AJ1" s="46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</row>
    <row r="2" s="35" customFormat="1" ht="26.1" customHeight="1" spans="1:49">
      <c r="A2" s="48" t="s">
        <v>328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76"/>
      <c r="AI2" s="76"/>
      <c r="AJ2" s="76"/>
      <c r="AK2" s="48"/>
      <c r="AL2" s="48"/>
      <c r="AM2" s="77"/>
      <c r="AN2" s="77"/>
      <c r="AO2" s="48"/>
      <c r="AP2" s="48"/>
      <c r="AQ2" s="48"/>
      <c r="AR2" s="48"/>
      <c r="AS2" s="48"/>
      <c r="AT2" s="48"/>
      <c r="AU2" s="48"/>
      <c r="AV2" s="48"/>
      <c r="AW2" s="48"/>
    </row>
    <row r="3" s="35" customFormat="1" ht="26.1" customHeight="1" spans="1:49">
      <c r="A3" s="49"/>
      <c r="B3" s="50"/>
      <c r="C3" s="50"/>
      <c r="D3" s="50"/>
      <c r="E3" s="49"/>
      <c r="F3" s="49"/>
      <c r="G3" s="49"/>
      <c r="H3" s="49"/>
      <c r="I3" s="49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78"/>
      <c r="AI3" s="78"/>
      <c r="AJ3" s="78"/>
      <c r="AK3" s="79"/>
      <c r="AL3" s="79"/>
      <c r="AM3" s="80"/>
      <c r="AN3" s="80"/>
      <c r="AO3" s="79"/>
      <c r="AP3" s="79"/>
      <c r="AQ3" s="79"/>
      <c r="AR3" s="79"/>
      <c r="AS3" s="79"/>
      <c r="AT3" s="79"/>
      <c r="AU3" s="79"/>
      <c r="AV3" s="79"/>
      <c r="AW3" s="49"/>
    </row>
    <row r="4" s="35" customFormat="1" ht="26.1" customHeight="1" spans="1:49">
      <c r="A4" s="49"/>
      <c r="B4" s="50"/>
      <c r="C4" s="50"/>
      <c r="D4" s="50"/>
      <c r="E4" s="49"/>
      <c r="F4" s="49"/>
      <c r="G4" s="49"/>
      <c r="H4" s="49"/>
      <c r="I4" s="49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78"/>
      <c r="AI4" s="78"/>
      <c r="AJ4" s="78"/>
      <c r="AK4" s="79"/>
      <c r="AL4" s="79"/>
      <c r="AM4" s="80"/>
      <c r="AN4" s="80"/>
      <c r="AO4" s="79"/>
      <c r="AP4" s="79"/>
      <c r="AQ4" s="79"/>
      <c r="AR4" s="79"/>
      <c r="AS4" s="79"/>
      <c r="AT4" s="79"/>
      <c r="AU4" s="79"/>
      <c r="AV4" s="79"/>
      <c r="AW4" s="49"/>
    </row>
    <row r="5" s="36" customFormat="1" ht="58.8" customHeight="1" spans="1:49">
      <c r="A5" s="51" t="s">
        <v>4</v>
      </c>
      <c r="B5" s="51" t="s">
        <v>5</v>
      </c>
      <c r="C5" s="51" t="s">
        <v>6</v>
      </c>
      <c r="D5" s="51" t="s">
        <v>329</v>
      </c>
      <c r="E5" s="51" t="s">
        <v>330</v>
      </c>
      <c r="F5" s="51" t="s">
        <v>8</v>
      </c>
      <c r="G5" s="52" t="s">
        <v>9</v>
      </c>
      <c r="H5" s="53"/>
      <c r="I5" s="53"/>
      <c r="J5" s="68" t="s">
        <v>10</v>
      </c>
      <c r="K5" s="69"/>
      <c r="L5" s="69"/>
      <c r="M5" s="68" t="s">
        <v>11</v>
      </c>
      <c r="N5" s="69"/>
      <c r="O5" s="69"/>
      <c r="P5" s="68" t="s">
        <v>12</v>
      </c>
      <c r="Q5" s="69"/>
      <c r="R5" s="69"/>
      <c r="S5" s="71" t="s">
        <v>13</v>
      </c>
      <c r="T5" s="72"/>
      <c r="U5" s="72"/>
      <c r="V5" s="71" t="s">
        <v>14</v>
      </c>
      <c r="W5" s="72"/>
      <c r="X5" s="72"/>
      <c r="Y5" s="71" t="s">
        <v>15</v>
      </c>
      <c r="Z5" s="72"/>
      <c r="AA5" s="72"/>
      <c r="AB5" s="52" t="s">
        <v>17</v>
      </c>
      <c r="AC5" s="53"/>
      <c r="AD5" s="53"/>
      <c r="AE5" s="52" t="s">
        <v>331</v>
      </c>
      <c r="AF5" s="53"/>
      <c r="AG5" s="53"/>
      <c r="AH5" s="81" t="s">
        <v>19</v>
      </c>
      <c r="AI5" s="82"/>
      <c r="AJ5" s="83"/>
      <c r="AK5" s="71" t="s">
        <v>332</v>
      </c>
      <c r="AL5" s="84"/>
      <c r="AM5" s="71" t="s">
        <v>333</v>
      </c>
      <c r="AN5" s="84"/>
      <c r="AO5" s="71" t="s">
        <v>334</v>
      </c>
      <c r="AP5" s="84"/>
      <c r="AQ5" s="71" t="s">
        <v>335</v>
      </c>
      <c r="AR5" s="84"/>
      <c r="AS5" s="71" t="s">
        <v>336</v>
      </c>
      <c r="AT5" s="84"/>
      <c r="AU5" s="71" t="s">
        <v>337</v>
      </c>
      <c r="AV5" s="84"/>
      <c r="AW5" s="92" t="s">
        <v>22</v>
      </c>
    </row>
    <row r="6" s="37" customFormat="1" ht="42" customHeight="1" spans="1:49">
      <c r="A6" s="54"/>
      <c r="B6" s="54"/>
      <c r="C6" s="54"/>
      <c r="D6" s="54"/>
      <c r="E6" s="54"/>
      <c r="F6" s="54"/>
      <c r="G6" s="55" t="s">
        <v>338</v>
      </c>
      <c r="H6" s="55" t="s">
        <v>339</v>
      </c>
      <c r="I6" s="55" t="s">
        <v>340</v>
      </c>
      <c r="J6" s="55" t="s">
        <v>338</v>
      </c>
      <c r="K6" s="55" t="s">
        <v>339</v>
      </c>
      <c r="L6" s="55" t="s">
        <v>340</v>
      </c>
      <c r="M6" s="55" t="s">
        <v>338</v>
      </c>
      <c r="N6" s="55" t="s">
        <v>339</v>
      </c>
      <c r="O6" s="55" t="s">
        <v>340</v>
      </c>
      <c r="P6" s="55" t="s">
        <v>338</v>
      </c>
      <c r="Q6" s="55" t="s">
        <v>339</v>
      </c>
      <c r="R6" s="55" t="s">
        <v>340</v>
      </c>
      <c r="S6" s="55" t="s">
        <v>338</v>
      </c>
      <c r="T6" s="55" t="s">
        <v>339</v>
      </c>
      <c r="U6" s="55" t="s">
        <v>340</v>
      </c>
      <c r="V6" s="55" t="s">
        <v>338</v>
      </c>
      <c r="W6" s="55" t="s">
        <v>339</v>
      </c>
      <c r="X6" s="55" t="s">
        <v>340</v>
      </c>
      <c r="Y6" s="55" t="s">
        <v>338</v>
      </c>
      <c r="Z6" s="55" t="s">
        <v>339</v>
      </c>
      <c r="AA6" s="55" t="s">
        <v>340</v>
      </c>
      <c r="AB6" s="55" t="s">
        <v>338</v>
      </c>
      <c r="AC6" s="55" t="s">
        <v>339</v>
      </c>
      <c r="AD6" s="55" t="s">
        <v>340</v>
      </c>
      <c r="AE6" s="55" t="s">
        <v>338</v>
      </c>
      <c r="AF6" s="55" t="s">
        <v>339</v>
      </c>
      <c r="AG6" s="55" t="s">
        <v>340</v>
      </c>
      <c r="AH6" s="55" t="s">
        <v>338</v>
      </c>
      <c r="AI6" s="55" t="s">
        <v>339</v>
      </c>
      <c r="AJ6" s="55" t="s">
        <v>340</v>
      </c>
      <c r="AK6" s="55" t="s">
        <v>338</v>
      </c>
      <c r="AL6" s="55" t="s">
        <v>340</v>
      </c>
      <c r="AM6" s="55" t="s">
        <v>338</v>
      </c>
      <c r="AN6" s="55" t="s">
        <v>340</v>
      </c>
      <c r="AO6" s="55" t="s">
        <v>338</v>
      </c>
      <c r="AP6" s="55" t="s">
        <v>340</v>
      </c>
      <c r="AQ6" s="55" t="s">
        <v>338</v>
      </c>
      <c r="AR6" s="55" t="s">
        <v>340</v>
      </c>
      <c r="AS6" s="55" t="s">
        <v>338</v>
      </c>
      <c r="AT6" s="55" t="s">
        <v>340</v>
      </c>
      <c r="AU6" s="55" t="s">
        <v>338</v>
      </c>
      <c r="AV6" s="55" t="s">
        <v>340</v>
      </c>
      <c r="AW6" s="93"/>
    </row>
    <row r="7" s="38" customFormat="1" ht="21.6" customHeight="1" spans="1:49">
      <c r="A7" s="56" t="s">
        <v>28</v>
      </c>
      <c r="B7" s="56"/>
      <c r="C7" s="56"/>
      <c r="D7" s="56"/>
      <c r="E7" s="57"/>
      <c r="F7" s="58">
        <f>F8+F25+F37+F38+F48+F49+F61+F72+F87+F97+F109+F114+F128+F134+F135+F142+F149+F155+F160+F170</f>
        <v>485294</v>
      </c>
      <c r="G7" s="58">
        <f t="shared" ref="G7:I7" si="0">G170+G8+G25+G37+G38+G48+G49+G61+G72+G87+G97+G109+G114+G128+G134+G135+G142+G149+G155+G160</f>
        <v>119675</v>
      </c>
      <c r="H7" s="58">
        <f t="shared" si="0"/>
        <v>0</v>
      </c>
      <c r="I7" s="58">
        <f t="shared" si="0"/>
        <v>119675</v>
      </c>
      <c r="J7" s="58">
        <f t="shared" ref="H7:AV7" si="1">J170+J8+J25+J37+J38+J48+J49+J61+J72+J87+J97+J109+J114+J128+J134+J135+J142+J149+J155+J160</f>
        <v>17800</v>
      </c>
      <c r="K7" s="58">
        <f t="shared" si="1"/>
        <v>0</v>
      </c>
      <c r="L7" s="58">
        <f t="shared" si="1"/>
        <v>0</v>
      </c>
      <c r="M7" s="58">
        <f t="shared" si="1"/>
        <v>2620</v>
      </c>
      <c r="N7" s="58">
        <f t="shared" si="1"/>
        <v>0</v>
      </c>
      <c r="O7" s="58">
        <f t="shared" si="1"/>
        <v>0</v>
      </c>
      <c r="P7" s="58">
        <f t="shared" si="1"/>
        <v>1760</v>
      </c>
      <c r="Q7" s="58">
        <f t="shared" si="1"/>
        <v>0</v>
      </c>
      <c r="R7" s="58">
        <f t="shared" si="1"/>
        <v>0</v>
      </c>
      <c r="S7" s="58">
        <f t="shared" si="1"/>
        <v>14789</v>
      </c>
      <c r="T7" s="58">
        <f t="shared" si="1"/>
        <v>0</v>
      </c>
      <c r="U7" s="58">
        <f t="shared" si="1"/>
        <v>14789</v>
      </c>
      <c r="V7" s="58">
        <f t="shared" si="1"/>
        <v>32000</v>
      </c>
      <c r="W7" s="58">
        <f t="shared" si="1"/>
        <v>0</v>
      </c>
      <c r="X7" s="58">
        <f t="shared" si="1"/>
        <v>32000</v>
      </c>
      <c r="Y7" s="58">
        <f t="shared" si="1"/>
        <v>22401</v>
      </c>
      <c r="Z7" s="58">
        <f t="shared" si="1"/>
        <v>0</v>
      </c>
      <c r="AA7" s="58">
        <f t="shared" si="1"/>
        <v>22401</v>
      </c>
      <c r="AB7" s="58">
        <f t="shared" si="1"/>
        <v>12546</v>
      </c>
      <c r="AC7" s="58">
        <f t="shared" si="1"/>
        <v>0</v>
      </c>
      <c r="AD7" s="58">
        <f t="shared" si="1"/>
        <v>12546</v>
      </c>
      <c r="AE7" s="58">
        <f t="shared" si="1"/>
        <v>3716</v>
      </c>
      <c r="AF7" s="58">
        <f t="shared" si="1"/>
        <v>0</v>
      </c>
      <c r="AG7" s="58">
        <f t="shared" si="1"/>
        <v>3716</v>
      </c>
      <c r="AH7" s="58">
        <f t="shared" si="1"/>
        <v>26430</v>
      </c>
      <c r="AI7" s="58">
        <f t="shared" si="1"/>
        <v>0</v>
      </c>
      <c r="AJ7" s="58">
        <f t="shared" si="1"/>
        <v>26430</v>
      </c>
      <c r="AK7" s="58">
        <f t="shared" si="1"/>
        <v>3200</v>
      </c>
      <c r="AL7" s="58">
        <f t="shared" si="1"/>
        <v>0</v>
      </c>
      <c r="AM7" s="58">
        <f t="shared" si="1"/>
        <v>246</v>
      </c>
      <c r="AN7" s="58">
        <f t="shared" si="1"/>
        <v>0</v>
      </c>
      <c r="AO7" s="58">
        <f t="shared" si="1"/>
        <v>212</v>
      </c>
      <c r="AP7" s="58">
        <f t="shared" si="1"/>
        <v>0</v>
      </c>
      <c r="AQ7" s="58">
        <f t="shared" si="1"/>
        <v>2685</v>
      </c>
      <c r="AR7" s="58">
        <f t="shared" si="1"/>
        <v>0</v>
      </c>
      <c r="AS7" s="58">
        <f t="shared" si="1"/>
        <v>3416</v>
      </c>
      <c r="AT7" s="58">
        <f t="shared" si="1"/>
        <v>0</v>
      </c>
      <c r="AU7" s="58">
        <f t="shared" si="1"/>
        <v>1032</v>
      </c>
      <c r="AV7" s="58">
        <f t="shared" si="1"/>
        <v>0</v>
      </c>
      <c r="AW7" s="92"/>
    </row>
    <row r="8" s="38" customFormat="1" ht="21.6" customHeight="1" spans="1:49">
      <c r="A8" s="57">
        <v>1</v>
      </c>
      <c r="B8" s="56" t="s">
        <v>29</v>
      </c>
      <c r="C8" s="56" t="s">
        <v>30</v>
      </c>
      <c r="D8" s="59"/>
      <c r="E8" s="57"/>
      <c r="F8" s="57">
        <f t="shared" ref="F8:AV8" si="2">SUM(F9:F24)</f>
        <v>58348</v>
      </c>
      <c r="G8" s="56">
        <f t="shared" si="2"/>
        <v>11117</v>
      </c>
      <c r="H8" s="56">
        <f t="shared" si="2"/>
        <v>117</v>
      </c>
      <c r="I8" s="56">
        <f t="shared" si="2"/>
        <v>11234</v>
      </c>
      <c r="J8" s="56">
        <f t="shared" si="2"/>
        <v>2900</v>
      </c>
      <c r="K8" s="56">
        <f t="shared" si="2"/>
        <v>0</v>
      </c>
      <c r="L8" s="56">
        <f t="shared" si="2"/>
        <v>0</v>
      </c>
      <c r="M8" s="56">
        <f t="shared" si="2"/>
        <v>284</v>
      </c>
      <c r="N8" s="56">
        <f t="shared" si="2"/>
        <v>0</v>
      </c>
      <c r="O8" s="56">
        <f t="shared" si="2"/>
        <v>0</v>
      </c>
      <c r="P8" s="56">
        <f t="shared" si="2"/>
        <v>410</v>
      </c>
      <c r="Q8" s="56">
        <f t="shared" si="2"/>
        <v>0</v>
      </c>
      <c r="R8" s="56">
        <f t="shared" si="2"/>
        <v>0</v>
      </c>
      <c r="S8" s="56">
        <f t="shared" si="2"/>
        <v>500</v>
      </c>
      <c r="T8" s="56">
        <f t="shared" si="2"/>
        <v>0</v>
      </c>
      <c r="U8" s="56">
        <f t="shared" si="2"/>
        <v>500</v>
      </c>
      <c r="V8" s="56">
        <f t="shared" si="2"/>
        <v>6400</v>
      </c>
      <c r="W8" s="56">
        <f t="shared" si="2"/>
        <v>480</v>
      </c>
      <c r="X8" s="56">
        <f t="shared" si="2"/>
        <v>6880</v>
      </c>
      <c r="Y8" s="56">
        <f t="shared" si="2"/>
        <v>1835</v>
      </c>
      <c r="Z8" s="56">
        <f t="shared" si="2"/>
        <v>0</v>
      </c>
      <c r="AA8" s="56">
        <f t="shared" si="2"/>
        <v>1835</v>
      </c>
      <c r="AB8" s="56">
        <f t="shared" si="2"/>
        <v>483</v>
      </c>
      <c r="AC8" s="56">
        <f t="shared" si="2"/>
        <v>1</v>
      </c>
      <c r="AD8" s="56">
        <f t="shared" si="2"/>
        <v>484</v>
      </c>
      <c r="AE8" s="56">
        <f t="shared" si="2"/>
        <v>324</v>
      </c>
      <c r="AF8" s="56">
        <f t="shared" si="2"/>
        <v>1</v>
      </c>
      <c r="AG8" s="56">
        <f t="shared" si="2"/>
        <v>325</v>
      </c>
      <c r="AH8" s="85">
        <f t="shared" si="2"/>
        <v>6093</v>
      </c>
      <c r="AI8" s="85">
        <f t="shared" si="2"/>
        <v>26</v>
      </c>
      <c r="AJ8" s="85">
        <f t="shared" si="2"/>
        <v>6119</v>
      </c>
      <c r="AK8" s="56">
        <f t="shared" si="2"/>
        <v>0</v>
      </c>
      <c r="AL8" s="56">
        <f t="shared" si="2"/>
        <v>0</v>
      </c>
      <c r="AM8" s="56">
        <f t="shared" si="2"/>
        <v>0</v>
      </c>
      <c r="AN8" s="56">
        <f t="shared" si="2"/>
        <v>0</v>
      </c>
      <c r="AO8" s="56">
        <f t="shared" si="2"/>
        <v>0</v>
      </c>
      <c r="AP8" s="56">
        <f t="shared" si="2"/>
        <v>0</v>
      </c>
      <c r="AQ8" s="56">
        <f t="shared" si="2"/>
        <v>0</v>
      </c>
      <c r="AR8" s="56">
        <f t="shared" si="2"/>
        <v>0</v>
      </c>
      <c r="AS8" s="56">
        <f t="shared" si="2"/>
        <v>0</v>
      </c>
      <c r="AT8" s="56">
        <f t="shared" si="2"/>
        <v>0</v>
      </c>
      <c r="AU8" s="56">
        <f t="shared" si="2"/>
        <v>0</v>
      </c>
      <c r="AV8" s="56">
        <f t="shared" si="2"/>
        <v>0</v>
      </c>
      <c r="AW8" s="56"/>
    </row>
    <row r="9" s="34" customFormat="1" ht="21" customHeight="1" spans="1:49">
      <c r="A9" s="60"/>
      <c r="B9" s="61"/>
      <c r="C9" s="61" t="s">
        <v>31</v>
      </c>
      <c r="D9" s="62">
        <v>0</v>
      </c>
      <c r="E9" s="60"/>
      <c r="F9" s="60">
        <f t="shared" ref="F8:F39" si="3">SUM(G9:AJ9)</f>
        <v>6810</v>
      </c>
      <c r="G9" s="60"/>
      <c r="H9" s="60"/>
      <c r="I9" s="60"/>
      <c r="J9" s="61"/>
      <c r="K9" s="61"/>
      <c r="L9" s="61"/>
      <c r="M9" s="61"/>
      <c r="N9" s="61"/>
      <c r="O9" s="61"/>
      <c r="P9" s="61">
        <v>410</v>
      </c>
      <c r="Q9" s="61"/>
      <c r="R9" s="61"/>
      <c r="S9" s="61"/>
      <c r="T9" s="61"/>
      <c r="U9" s="61"/>
      <c r="V9" s="61">
        <v>3200</v>
      </c>
      <c r="W9" s="61"/>
      <c r="X9" s="61">
        <f>V9+W9</f>
        <v>3200</v>
      </c>
      <c r="Y9" s="61"/>
      <c r="Z9" s="61"/>
      <c r="AA9" s="61"/>
      <c r="AB9" s="61"/>
      <c r="AC9" s="61"/>
      <c r="AD9" s="61"/>
      <c r="AE9" s="61"/>
      <c r="AF9" s="61"/>
      <c r="AG9" s="61"/>
      <c r="AH9" s="86"/>
      <c r="AI9" s="86"/>
      <c r="AJ9" s="86"/>
      <c r="AK9" s="60"/>
      <c r="AL9" s="60"/>
      <c r="AM9" s="60"/>
      <c r="AN9" s="60"/>
      <c r="AO9" s="60"/>
      <c r="AP9" s="60"/>
      <c r="AQ9" s="61"/>
      <c r="AR9" s="61"/>
      <c r="AS9" s="61"/>
      <c r="AT9" s="61"/>
      <c r="AU9" s="61"/>
      <c r="AV9" s="61"/>
      <c r="AW9" s="94" t="s">
        <v>341</v>
      </c>
    </row>
    <row r="10" s="34" customFormat="1" ht="21.6" customHeight="1" spans="1:49">
      <c r="A10" s="60"/>
      <c r="B10" s="61"/>
      <c r="C10" s="61" t="s">
        <v>32</v>
      </c>
      <c r="D10" s="62">
        <v>49.5179372197309</v>
      </c>
      <c r="E10" s="60"/>
      <c r="F10" s="60">
        <f t="shared" si="3"/>
        <v>106</v>
      </c>
      <c r="G10" s="60"/>
      <c r="H10" s="60"/>
      <c r="I10" s="60"/>
      <c r="J10" s="60"/>
      <c r="K10" s="60"/>
      <c r="L10" s="60"/>
      <c r="M10" s="60">
        <v>4</v>
      </c>
      <c r="N10" s="60"/>
      <c r="O10" s="60"/>
      <c r="P10" s="60"/>
      <c r="Q10" s="60"/>
      <c r="R10" s="60"/>
      <c r="S10" s="61"/>
      <c r="T10" s="61"/>
      <c r="U10" s="61"/>
      <c r="V10" s="73"/>
      <c r="W10" s="73"/>
      <c r="X10" s="73"/>
      <c r="Y10" s="73"/>
      <c r="Z10" s="73"/>
      <c r="AA10" s="73"/>
      <c r="AB10" s="75">
        <v>30</v>
      </c>
      <c r="AC10" s="75">
        <v>0</v>
      </c>
      <c r="AD10" s="75">
        <f>AB10+AC10</f>
        <v>30</v>
      </c>
      <c r="AE10" s="75">
        <v>21</v>
      </c>
      <c r="AF10" s="75">
        <v>0</v>
      </c>
      <c r="AG10" s="75">
        <f>AE10+AF10</f>
        <v>21</v>
      </c>
      <c r="AH10" s="75"/>
      <c r="AI10" s="75"/>
      <c r="AJ10" s="75"/>
      <c r="AK10" s="87"/>
      <c r="AL10" s="87"/>
      <c r="AM10" s="87"/>
      <c r="AN10" s="87"/>
      <c r="AO10" s="87"/>
      <c r="AP10" s="87"/>
      <c r="AQ10" s="60"/>
      <c r="AR10" s="60"/>
      <c r="AS10" s="60"/>
      <c r="AT10" s="60"/>
      <c r="AU10" s="60"/>
      <c r="AV10" s="60"/>
      <c r="AW10" s="95"/>
    </row>
    <row r="11" s="34" customFormat="1" ht="21.6" customHeight="1" spans="1:49">
      <c r="A11" s="60"/>
      <c r="B11" s="61"/>
      <c r="C11" s="61" t="s">
        <v>33</v>
      </c>
      <c r="D11" s="62">
        <v>82.4175824175824</v>
      </c>
      <c r="E11" s="60"/>
      <c r="F11" s="60">
        <f t="shared" si="3"/>
        <v>1191</v>
      </c>
      <c r="G11" s="60"/>
      <c r="H11" s="60"/>
      <c r="I11" s="60"/>
      <c r="J11" s="60"/>
      <c r="K11" s="60"/>
      <c r="L11" s="60"/>
      <c r="M11" s="60">
        <v>7</v>
      </c>
      <c r="N11" s="60"/>
      <c r="O11" s="60"/>
      <c r="P11" s="60"/>
      <c r="Q11" s="60"/>
      <c r="R11" s="60"/>
      <c r="S11" s="61"/>
      <c r="T11" s="61"/>
      <c r="U11" s="61"/>
      <c r="V11" s="73"/>
      <c r="W11" s="73"/>
      <c r="X11" s="73"/>
      <c r="Y11" s="73"/>
      <c r="Z11" s="73"/>
      <c r="AA11" s="73"/>
      <c r="AB11" s="75">
        <v>30</v>
      </c>
      <c r="AC11" s="73">
        <v>1</v>
      </c>
      <c r="AD11" s="75">
        <f t="shared" ref="AD11:AD23" si="4">AB11+AC11</f>
        <v>31</v>
      </c>
      <c r="AE11" s="75">
        <v>21</v>
      </c>
      <c r="AF11" s="73">
        <v>1</v>
      </c>
      <c r="AG11" s="75">
        <f t="shared" ref="AG11:AG23" si="5">AE11+AF11</f>
        <v>22</v>
      </c>
      <c r="AH11" s="75">
        <v>513</v>
      </c>
      <c r="AI11" s="75">
        <v>26</v>
      </c>
      <c r="AJ11" s="75">
        <f>AH11+AI11</f>
        <v>539</v>
      </c>
      <c r="AK11" s="88"/>
      <c r="AL11" s="88"/>
      <c r="AM11" s="88"/>
      <c r="AN11" s="88"/>
      <c r="AO11" s="88"/>
      <c r="AP11" s="88"/>
      <c r="AQ11" s="60"/>
      <c r="AR11" s="60"/>
      <c r="AS11" s="60"/>
      <c r="AT11" s="60"/>
      <c r="AU11" s="60"/>
      <c r="AV11" s="60"/>
      <c r="AW11" s="90"/>
    </row>
    <row r="12" s="34" customFormat="1" ht="21.6" customHeight="1" spans="1:49">
      <c r="A12" s="60"/>
      <c r="B12" s="61"/>
      <c r="C12" s="61" t="s">
        <v>34</v>
      </c>
      <c r="D12" s="62">
        <v>45.2773109243698</v>
      </c>
      <c r="E12" s="60"/>
      <c r="F12" s="60">
        <f t="shared" si="3"/>
        <v>104</v>
      </c>
      <c r="G12" s="60"/>
      <c r="H12" s="60"/>
      <c r="I12" s="60"/>
      <c r="J12" s="60"/>
      <c r="K12" s="60"/>
      <c r="L12" s="60"/>
      <c r="M12" s="60">
        <v>2</v>
      </c>
      <c r="N12" s="60"/>
      <c r="O12" s="60"/>
      <c r="P12" s="60"/>
      <c r="Q12" s="60"/>
      <c r="R12" s="60"/>
      <c r="S12" s="61"/>
      <c r="T12" s="61"/>
      <c r="U12" s="61"/>
      <c r="V12" s="73"/>
      <c r="W12" s="73"/>
      <c r="X12" s="73"/>
      <c r="Y12" s="73"/>
      <c r="Z12" s="73"/>
      <c r="AA12" s="73"/>
      <c r="AB12" s="75">
        <v>30</v>
      </c>
      <c r="AC12" s="75">
        <v>0</v>
      </c>
      <c r="AD12" s="75">
        <f t="shared" si="4"/>
        <v>30</v>
      </c>
      <c r="AE12" s="75">
        <v>21</v>
      </c>
      <c r="AF12" s="75">
        <v>0</v>
      </c>
      <c r="AG12" s="75">
        <f t="shared" si="5"/>
        <v>21</v>
      </c>
      <c r="AH12" s="75"/>
      <c r="AI12" s="75"/>
      <c r="AJ12" s="75"/>
      <c r="AK12" s="88"/>
      <c r="AL12" s="88"/>
      <c r="AM12" s="88"/>
      <c r="AN12" s="88"/>
      <c r="AO12" s="88"/>
      <c r="AP12" s="88"/>
      <c r="AQ12" s="60"/>
      <c r="AR12" s="60"/>
      <c r="AS12" s="60"/>
      <c r="AT12" s="60"/>
      <c r="AU12" s="60"/>
      <c r="AV12" s="60"/>
      <c r="AW12" s="90"/>
    </row>
    <row r="13" s="39" customFormat="1" ht="21.6" customHeight="1" spans="1:49">
      <c r="A13" s="60"/>
      <c r="B13" s="61"/>
      <c r="C13" s="61" t="s">
        <v>35</v>
      </c>
      <c r="D13" s="62">
        <v>0</v>
      </c>
      <c r="E13" s="60"/>
      <c r="F13" s="60">
        <f t="shared" si="3"/>
        <v>107</v>
      </c>
      <c r="G13" s="60"/>
      <c r="H13" s="60"/>
      <c r="I13" s="60"/>
      <c r="J13" s="60"/>
      <c r="K13" s="60"/>
      <c r="L13" s="60"/>
      <c r="M13" s="60">
        <v>13</v>
      </c>
      <c r="N13" s="60"/>
      <c r="O13" s="60"/>
      <c r="P13" s="60"/>
      <c r="Q13" s="60"/>
      <c r="R13" s="60"/>
      <c r="S13" s="61"/>
      <c r="T13" s="61"/>
      <c r="U13" s="61"/>
      <c r="V13" s="73"/>
      <c r="W13" s="73"/>
      <c r="X13" s="73"/>
      <c r="Y13" s="73"/>
      <c r="Z13" s="73"/>
      <c r="AA13" s="73"/>
      <c r="AB13" s="75">
        <v>30</v>
      </c>
      <c r="AC13" s="75">
        <v>-2</v>
      </c>
      <c r="AD13" s="75">
        <f t="shared" si="4"/>
        <v>28</v>
      </c>
      <c r="AE13" s="75">
        <v>21</v>
      </c>
      <c r="AF13" s="75">
        <v>-2</v>
      </c>
      <c r="AG13" s="75">
        <f t="shared" si="5"/>
        <v>19</v>
      </c>
      <c r="AH13" s="75"/>
      <c r="AI13" s="75"/>
      <c r="AJ13" s="75"/>
      <c r="AK13" s="88"/>
      <c r="AL13" s="88"/>
      <c r="AM13" s="88"/>
      <c r="AN13" s="88"/>
      <c r="AO13" s="88"/>
      <c r="AP13" s="88"/>
      <c r="AQ13" s="60"/>
      <c r="AR13" s="60"/>
      <c r="AS13" s="60"/>
      <c r="AT13" s="60"/>
      <c r="AU13" s="60"/>
      <c r="AV13" s="60"/>
      <c r="AW13" s="90"/>
    </row>
    <row r="14" s="34" customFormat="1" ht="21.6" customHeight="1" spans="1:49">
      <c r="A14" s="60"/>
      <c r="B14" s="61"/>
      <c r="C14" s="61" t="s">
        <v>36</v>
      </c>
      <c r="D14" s="62">
        <v>42.1789221737054</v>
      </c>
      <c r="E14" s="60" t="s">
        <v>37</v>
      </c>
      <c r="F14" s="60">
        <f t="shared" si="3"/>
        <v>5013.5</v>
      </c>
      <c r="G14" s="60">
        <v>1917</v>
      </c>
      <c r="H14" s="60">
        <f>I14-G14</f>
        <v>0</v>
      </c>
      <c r="I14" s="60">
        <v>1917</v>
      </c>
      <c r="J14" s="60"/>
      <c r="K14" s="60"/>
      <c r="L14" s="60"/>
      <c r="M14" s="60">
        <v>47.5</v>
      </c>
      <c r="N14" s="60"/>
      <c r="O14" s="60"/>
      <c r="P14" s="60"/>
      <c r="Q14" s="60"/>
      <c r="R14" s="60"/>
      <c r="S14" s="61">
        <v>500</v>
      </c>
      <c r="T14" s="61">
        <v>0</v>
      </c>
      <c r="U14" s="61">
        <f>S14+T14</f>
        <v>500</v>
      </c>
      <c r="V14" s="73"/>
      <c r="W14" s="73"/>
      <c r="X14" s="73"/>
      <c r="Y14" s="73"/>
      <c r="Z14" s="73"/>
      <c r="AA14" s="73"/>
      <c r="AB14" s="75">
        <v>35</v>
      </c>
      <c r="AC14" s="75">
        <v>0</v>
      </c>
      <c r="AD14" s="75">
        <f t="shared" si="4"/>
        <v>35</v>
      </c>
      <c r="AE14" s="75">
        <v>31</v>
      </c>
      <c r="AF14" s="75">
        <v>0</v>
      </c>
      <c r="AG14" s="75">
        <f t="shared" si="5"/>
        <v>31</v>
      </c>
      <c r="AH14" s="75"/>
      <c r="AI14" s="75"/>
      <c r="AJ14" s="75"/>
      <c r="AK14" s="88"/>
      <c r="AL14" s="88"/>
      <c r="AM14" s="88"/>
      <c r="AN14" s="88"/>
      <c r="AO14" s="88"/>
      <c r="AP14" s="88"/>
      <c r="AQ14" s="60"/>
      <c r="AR14" s="60"/>
      <c r="AS14" s="60"/>
      <c r="AT14" s="60"/>
      <c r="AU14" s="60"/>
      <c r="AV14" s="60"/>
      <c r="AW14" s="90"/>
    </row>
    <row r="15" s="34" customFormat="1" ht="21.6" customHeight="1" spans="1:49">
      <c r="A15" s="60"/>
      <c r="B15" s="61"/>
      <c r="C15" s="61" t="s">
        <v>38</v>
      </c>
      <c r="D15" s="62">
        <v>75.4408999328408</v>
      </c>
      <c r="E15" s="60"/>
      <c r="F15" s="60">
        <f t="shared" si="3"/>
        <v>2747</v>
      </c>
      <c r="G15" s="60">
        <v>1191</v>
      </c>
      <c r="H15" s="60">
        <f>I15-G15</f>
        <v>117</v>
      </c>
      <c r="I15" s="60">
        <v>1308</v>
      </c>
      <c r="J15" s="60"/>
      <c r="K15" s="60"/>
      <c r="L15" s="60"/>
      <c r="M15" s="60">
        <v>25</v>
      </c>
      <c r="N15" s="60"/>
      <c r="O15" s="60"/>
      <c r="P15" s="60"/>
      <c r="Q15" s="60"/>
      <c r="R15" s="60"/>
      <c r="S15" s="61"/>
      <c r="T15" s="61"/>
      <c r="U15" s="61"/>
      <c r="V15" s="73"/>
      <c r="W15" s="73"/>
      <c r="X15" s="73"/>
      <c r="Y15" s="73"/>
      <c r="Z15" s="73"/>
      <c r="AA15" s="73"/>
      <c r="AB15" s="75">
        <v>30</v>
      </c>
      <c r="AC15" s="73">
        <v>1</v>
      </c>
      <c r="AD15" s="75">
        <f t="shared" si="4"/>
        <v>31</v>
      </c>
      <c r="AE15" s="75">
        <v>21</v>
      </c>
      <c r="AF15" s="73">
        <v>1</v>
      </c>
      <c r="AG15" s="75">
        <f t="shared" si="5"/>
        <v>22</v>
      </c>
      <c r="AH15" s="75"/>
      <c r="AI15" s="75"/>
      <c r="AJ15" s="75"/>
      <c r="AK15" s="88"/>
      <c r="AL15" s="88"/>
      <c r="AM15" s="88"/>
      <c r="AN15" s="88"/>
      <c r="AO15" s="88"/>
      <c r="AP15" s="88"/>
      <c r="AQ15" s="60"/>
      <c r="AR15" s="60"/>
      <c r="AS15" s="60"/>
      <c r="AT15" s="60"/>
      <c r="AU15" s="60"/>
      <c r="AV15" s="60"/>
      <c r="AW15" s="90"/>
    </row>
    <row r="16" s="39" customFormat="1" ht="21.6" customHeight="1" spans="1:49">
      <c r="A16" s="60"/>
      <c r="B16" s="61"/>
      <c r="C16" s="61" t="s">
        <v>39</v>
      </c>
      <c r="D16" s="62">
        <v>46.3917525773196</v>
      </c>
      <c r="E16" s="60"/>
      <c r="F16" s="60">
        <f t="shared" si="3"/>
        <v>107</v>
      </c>
      <c r="G16" s="60"/>
      <c r="H16" s="60"/>
      <c r="I16" s="60"/>
      <c r="J16" s="60"/>
      <c r="K16" s="60"/>
      <c r="L16" s="60"/>
      <c r="M16" s="60">
        <v>5</v>
      </c>
      <c r="N16" s="60"/>
      <c r="O16" s="60"/>
      <c r="P16" s="60"/>
      <c r="Q16" s="60"/>
      <c r="R16" s="60"/>
      <c r="S16" s="61"/>
      <c r="T16" s="61"/>
      <c r="U16" s="61"/>
      <c r="V16" s="73"/>
      <c r="W16" s="73"/>
      <c r="X16" s="73"/>
      <c r="Y16" s="73"/>
      <c r="Z16" s="73"/>
      <c r="AA16" s="73"/>
      <c r="AB16" s="75">
        <v>30</v>
      </c>
      <c r="AC16" s="75">
        <v>0</v>
      </c>
      <c r="AD16" s="75">
        <f t="shared" si="4"/>
        <v>30</v>
      </c>
      <c r="AE16" s="75">
        <v>21</v>
      </c>
      <c r="AF16" s="75">
        <v>0</v>
      </c>
      <c r="AG16" s="75">
        <f t="shared" si="5"/>
        <v>21</v>
      </c>
      <c r="AH16" s="75"/>
      <c r="AI16" s="75"/>
      <c r="AJ16" s="75"/>
      <c r="AK16" s="88"/>
      <c r="AL16" s="88"/>
      <c r="AM16" s="88"/>
      <c r="AN16" s="88"/>
      <c r="AO16" s="88"/>
      <c r="AP16" s="88"/>
      <c r="AQ16" s="60"/>
      <c r="AR16" s="60"/>
      <c r="AS16" s="60"/>
      <c r="AT16" s="60"/>
      <c r="AU16" s="60"/>
      <c r="AV16" s="60"/>
      <c r="AW16" s="90"/>
    </row>
    <row r="17" s="34" customFormat="1" ht="21.6" customHeight="1" spans="1:49">
      <c r="A17" s="60"/>
      <c r="B17" s="61"/>
      <c r="C17" s="61" t="s">
        <v>40</v>
      </c>
      <c r="D17" s="62">
        <v>16.6484716157205</v>
      </c>
      <c r="E17" s="60"/>
      <c r="F17" s="60">
        <f t="shared" si="3"/>
        <v>4659</v>
      </c>
      <c r="G17" s="60">
        <v>2262</v>
      </c>
      <c r="H17" s="60">
        <f>I17-G17</f>
        <v>0</v>
      </c>
      <c r="I17" s="60">
        <v>2262</v>
      </c>
      <c r="J17" s="60"/>
      <c r="K17" s="60"/>
      <c r="L17" s="60"/>
      <c r="M17" s="60">
        <v>17</v>
      </c>
      <c r="N17" s="60"/>
      <c r="O17" s="60"/>
      <c r="P17" s="60"/>
      <c r="Q17" s="60"/>
      <c r="R17" s="60"/>
      <c r="S17" s="61"/>
      <c r="T17" s="61"/>
      <c r="U17" s="61"/>
      <c r="V17" s="73"/>
      <c r="W17" s="73"/>
      <c r="X17" s="73"/>
      <c r="Y17" s="73"/>
      <c r="Z17" s="73"/>
      <c r="AA17" s="73"/>
      <c r="AB17" s="75">
        <v>38</v>
      </c>
      <c r="AC17" s="75">
        <v>0</v>
      </c>
      <c r="AD17" s="75">
        <f t="shared" si="4"/>
        <v>38</v>
      </c>
      <c r="AE17" s="75">
        <v>21</v>
      </c>
      <c r="AF17" s="75">
        <v>0</v>
      </c>
      <c r="AG17" s="75">
        <f t="shared" si="5"/>
        <v>21</v>
      </c>
      <c r="AH17" s="75"/>
      <c r="AI17" s="75"/>
      <c r="AJ17" s="75"/>
      <c r="AK17" s="88"/>
      <c r="AL17" s="88"/>
      <c r="AM17" s="88"/>
      <c r="AN17" s="88"/>
      <c r="AO17" s="88"/>
      <c r="AP17" s="88"/>
      <c r="AQ17" s="60"/>
      <c r="AR17" s="60"/>
      <c r="AS17" s="60"/>
      <c r="AT17" s="60"/>
      <c r="AU17" s="60"/>
      <c r="AV17" s="60"/>
      <c r="AW17" s="90"/>
    </row>
    <row r="18" s="39" customFormat="1" ht="21.6" customHeight="1" spans="1:49">
      <c r="A18" s="60"/>
      <c r="B18" s="61"/>
      <c r="C18" s="61" t="s">
        <v>41</v>
      </c>
      <c r="D18" s="62">
        <v>58.3979328165375</v>
      </c>
      <c r="E18" s="60"/>
      <c r="F18" s="60">
        <f t="shared" si="3"/>
        <v>20191</v>
      </c>
      <c r="G18" s="60">
        <v>5747</v>
      </c>
      <c r="H18" s="60">
        <f>I18-G18</f>
        <v>0</v>
      </c>
      <c r="I18" s="70">
        <v>5747</v>
      </c>
      <c r="J18" s="60"/>
      <c r="K18" s="60"/>
      <c r="L18" s="60"/>
      <c r="M18" s="60">
        <v>25</v>
      </c>
      <c r="N18" s="60"/>
      <c r="O18" s="60"/>
      <c r="P18" s="60"/>
      <c r="Q18" s="60"/>
      <c r="R18" s="60"/>
      <c r="S18" s="61"/>
      <c r="T18" s="61"/>
      <c r="U18" s="61"/>
      <c r="V18" s="73"/>
      <c r="W18" s="73"/>
      <c r="X18" s="73"/>
      <c r="Y18" s="73"/>
      <c r="Z18" s="73"/>
      <c r="AA18" s="73"/>
      <c r="AB18" s="75">
        <v>40</v>
      </c>
      <c r="AC18" s="75">
        <v>0</v>
      </c>
      <c r="AD18" s="75">
        <f t="shared" si="4"/>
        <v>40</v>
      </c>
      <c r="AE18" s="75">
        <v>21</v>
      </c>
      <c r="AF18" s="75">
        <v>0</v>
      </c>
      <c r="AG18" s="75">
        <f t="shared" si="5"/>
        <v>21</v>
      </c>
      <c r="AH18" s="75">
        <v>4275</v>
      </c>
      <c r="AI18" s="75"/>
      <c r="AJ18" s="75">
        <f>AH18+AI18</f>
        <v>4275</v>
      </c>
      <c r="AK18" s="88"/>
      <c r="AL18" s="88"/>
      <c r="AM18" s="88"/>
      <c r="AN18" s="88"/>
      <c r="AO18" s="88"/>
      <c r="AP18" s="88"/>
      <c r="AQ18" s="60"/>
      <c r="AR18" s="60"/>
      <c r="AS18" s="60"/>
      <c r="AT18" s="60"/>
      <c r="AU18" s="60"/>
      <c r="AV18" s="60"/>
      <c r="AW18" s="90"/>
    </row>
    <row r="19" s="34" customFormat="1" ht="21.6" customHeight="1" spans="1:49">
      <c r="A19" s="60"/>
      <c r="B19" s="61"/>
      <c r="C19" s="61" t="s">
        <v>42</v>
      </c>
      <c r="D19" s="62">
        <v>6.44753476611884</v>
      </c>
      <c r="E19" s="60"/>
      <c r="F19" s="60">
        <f t="shared" si="3"/>
        <v>3822</v>
      </c>
      <c r="G19" s="60"/>
      <c r="H19" s="60"/>
      <c r="I19" s="60"/>
      <c r="J19" s="60"/>
      <c r="K19" s="60"/>
      <c r="L19" s="60"/>
      <c r="M19" s="60">
        <v>50</v>
      </c>
      <c r="N19" s="60"/>
      <c r="O19" s="60"/>
      <c r="P19" s="60"/>
      <c r="Q19" s="60"/>
      <c r="R19" s="60"/>
      <c r="S19" s="61"/>
      <c r="T19" s="61"/>
      <c r="U19" s="61"/>
      <c r="V19" s="73"/>
      <c r="W19" s="73"/>
      <c r="X19" s="73"/>
      <c r="Y19" s="73">
        <v>1835</v>
      </c>
      <c r="Z19" s="73">
        <f>AA19-Y19</f>
        <v>0</v>
      </c>
      <c r="AA19" s="73">
        <v>1835</v>
      </c>
      <c r="AB19" s="75">
        <v>30</v>
      </c>
      <c r="AC19" s="75">
        <v>0</v>
      </c>
      <c r="AD19" s="75">
        <f t="shared" si="4"/>
        <v>30</v>
      </c>
      <c r="AE19" s="75">
        <v>21</v>
      </c>
      <c r="AF19" s="75">
        <v>0</v>
      </c>
      <c r="AG19" s="75">
        <f t="shared" si="5"/>
        <v>21</v>
      </c>
      <c r="AH19" s="75"/>
      <c r="AI19" s="75"/>
      <c r="AJ19" s="75"/>
      <c r="AK19" s="88"/>
      <c r="AL19" s="88"/>
      <c r="AM19" s="88"/>
      <c r="AN19" s="88"/>
      <c r="AO19" s="88"/>
      <c r="AP19" s="88"/>
      <c r="AQ19" s="60"/>
      <c r="AR19" s="60"/>
      <c r="AS19" s="60"/>
      <c r="AT19" s="60"/>
      <c r="AU19" s="60"/>
      <c r="AV19" s="60"/>
      <c r="AW19" s="90"/>
    </row>
    <row r="20" s="39" customFormat="1" ht="21.6" customHeight="1" spans="1:49">
      <c r="A20" s="60"/>
      <c r="B20" s="61"/>
      <c r="C20" s="61" t="s">
        <v>43</v>
      </c>
      <c r="D20" s="62">
        <v>65.7773212818406</v>
      </c>
      <c r="E20" s="60" t="s">
        <v>37</v>
      </c>
      <c r="F20" s="60">
        <f t="shared" si="3"/>
        <v>214.5</v>
      </c>
      <c r="G20" s="60"/>
      <c r="H20" s="60"/>
      <c r="I20" s="60"/>
      <c r="J20" s="60"/>
      <c r="K20" s="60"/>
      <c r="L20" s="60"/>
      <c r="M20" s="60">
        <v>32.5</v>
      </c>
      <c r="N20" s="60"/>
      <c r="O20" s="60"/>
      <c r="P20" s="60"/>
      <c r="Q20" s="60"/>
      <c r="R20" s="60"/>
      <c r="S20" s="61"/>
      <c r="T20" s="61"/>
      <c r="U20" s="61"/>
      <c r="V20" s="73"/>
      <c r="W20" s="73"/>
      <c r="X20" s="73"/>
      <c r="Y20" s="73"/>
      <c r="Z20" s="73"/>
      <c r="AA20" s="73"/>
      <c r="AB20" s="75">
        <v>60</v>
      </c>
      <c r="AC20" s="75">
        <v>0</v>
      </c>
      <c r="AD20" s="75">
        <f t="shared" si="4"/>
        <v>60</v>
      </c>
      <c r="AE20" s="75">
        <v>31</v>
      </c>
      <c r="AF20" s="75">
        <v>0</v>
      </c>
      <c r="AG20" s="75">
        <f t="shared" si="5"/>
        <v>31</v>
      </c>
      <c r="AH20" s="75"/>
      <c r="AI20" s="75"/>
      <c r="AJ20" s="75"/>
      <c r="AK20" s="88"/>
      <c r="AL20" s="88"/>
      <c r="AM20" s="88"/>
      <c r="AN20" s="88"/>
      <c r="AO20" s="88"/>
      <c r="AP20" s="88"/>
      <c r="AQ20" s="60"/>
      <c r="AR20" s="60"/>
      <c r="AS20" s="60"/>
      <c r="AT20" s="60"/>
      <c r="AU20" s="60"/>
      <c r="AV20" s="60"/>
      <c r="AW20" s="90"/>
    </row>
    <row r="21" s="34" customFormat="1" ht="21.6" customHeight="1" spans="1:49">
      <c r="A21" s="60"/>
      <c r="B21" s="61"/>
      <c r="C21" s="61" t="s">
        <v>44</v>
      </c>
      <c r="D21" s="62">
        <v>73.3155080213904</v>
      </c>
      <c r="E21" s="60" t="s">
        <v>37</v>
      </c>
      <c r="F21" s="60">
        <f t="shared" si="3"/>
        <v>7529</v>
      </c>
      <c r="G21" s="60"/>
      <c r="H21" s="60"/>
      <c r="I21" s="60"/>
      <c r="J21" s="60"/>
      <c r="K21" s="60"/>
      <c r="L21" s="60"/>
      <c r="M21" s="60">
        <v>23</v>
      </c>
      <c r="N21" s="60"/>
      <c r="O21" s="60"/>
      <c r="P21" s="60"/>
      <c r="Q21" s="60"/>
      <c r="R21" s="60"/>
      <c r="S21" s="61"/>
      <c r="T21" s="61"/>
      <c r="U21" s="61"/>
      <c r="V21" s="73">
        <v>3200</v>
      </c>
      <c r="W21" s="73">
        <v>480</v>
      </c>
      <c r="X21" s="61">
        <f>V21+W21</f>
        <v>3680</v>
      </c>
      <c r="Y21" s="73"/>
      <c r="Z21" s="73"/>
      <c r="AA21" s="73"/>
      <c r="AB21" s="75">
        <v>40</v>
      </c>
      <c r="AC21" s="73">
        <v>1</v>
      </c>
      <c r="AD21" s="75">
        <f t="shared" si="4"/>
        <v>41</v>
      </c>
      <c r="AE21" s="75">
        <v>31</v>
      </c>
      <c r="AF21" s="73">
        <v>1</v>
      </c>
      <c r="AG21" s="75">
        <f t="shared" si="5"/>
        <v>32</v>
      </c>
      <c r="AH21" s="75"/>
      <c r="AI21" s="75"/>
      <c r="AJ21" s="75"/>
      <c r="AK21" s="88"/>
      <c r="AL21" s="88"/>
      <c r="AM21" s="88"/>
      <c r="AN21" s="88"/>
      <c r="AO21" s="88"/>
      <c r="AP21" s="88"/>
      <c r="AQ21" s="60"/>
      <c r="AR21" s="60"/>
      <c r="AS21" s="60"/>
      <c r="AT21" s="60"/>
      <c r="AU21" s="60"/>
      <c r="AV21" s="60"/>
      <c r="AW21" s="90"/>
    </row>
    <row r="22" s="34" customFormat="1" ht="21.6" customHeight="1" spans="1:49">
      <c r="A22" s="60"/>
      <c r="B22" s="61"/>
      <c r="C22" s="61" t="s">
        <v>45</v>
      </c>
      <c r="D22" s="62">
        <v>25.2442996742671</v>
      </c>
      <c r="E22" s="60"/>
      <c r="F22" s="60">
        <f t="shared" si="3"/>
        <v>105</v>
      </c>
      <c r="G22" s="60"/>
      <c r="H22" s="60"/>
      <c r="I22" s="60"/>
      <c r="J22" s="60"/>
      <c r="K22" s="60"/>
      <c r="L22" s="60"/>
      <c r="M22" s="60">
        <v>3</v>
      </c>
      <c r="N22" s="60"/>
      <c r="O22" s="60"/>
      <c r="P22" s="60"/>
      <c r="Q22" s="60"/>
      <c r="R22" s="60"/>
      <c r="S22" s="61"/>
      <c r="T22" s="61"/>
      <c r="U22" s="61"/>
      <c r="V22" s="73"/>
      <c r="W22" s="73"/>
      <c r="X22" s="73"/>
      <c r="Y22" s="73"/>
      <c r="Z22" s="73"/>
      <c r="AA22" s="73"/>
      <c r="AB22" s="75">
        <v>30</v>
      </c>
      <c r="AC22" s="75">
        <v>0</v>
      </c>
      <c r="AD22" s="75">
        <f t="shared" si="4"/>
        <v>30</v>
      </c>
      <c r="AE22" s="75">
        <v>21</v>
      </c>
      <c r="AF22" s="75">
        <v>0</v>
      </c>
      <c r="AG22" s="75">
        <f t="shared" si="5"/>
        <v>21</v>
      </c>
      <c r="AH22" s="75"/>
      <c r="AI22" s="75"/>
      <c r="AJ22" s="75"/>
      <c r="AK22" s="88"/>
      <c r="AL22" s="88"/>
      <c r="AM22" s="88"/>
      <c r="AN22" s="88"/>
      <c r="AO22" s="88"/>
      <c r="AP22" s="88"/>
      <c r="AQ22" s="60"/>
      <c r="AR22" s="60"/>
      <c r="AS22" s="60"/>
      <c r="AT22" s="60"/>
      <c r="AU22" s="60"/>
      <c r="AV22" s="60"/>
      <c r="AW22" s="90"/>
    </row>
    <row r="23" s="34" customFormat="1" ht="21.6" customHeight="1" spans="1:49">
      <c r="A23" s="60"/>
      <c r="B23" s="61"/>
      <c r="C23" s="61" t="s">
        <v>46</v>
      </c>
      <c r="D23" s="62">
        <v>31.9003188850833</v>
      </c>
      <c r="E23" s="60"/>
      <c r="F23" s="60">
        <f t="shared" si="3"/>
        <v>4737</v>
      </c>
      <c r="G23" s="60"/>
      <c r="H23" s="60"/>
      <c r="I23" s="60"/>
      <c r="J23" s="60">
        <v>2900</v>
      </c>
      <c r="K23" s="60"/>
      <c r="L23" s="60"/>
      <c r="M23" s="60">
        <v>25</v>
      </c>
      <c r="N23" s="60"/>
      <c r="O23" s="60"/>
      <c r="P23" s="60"/>
      <c r="Q23" s="60"/>
      <c r="R23" s="60"/>
      <c r="S23" s="61"/>
      <c r="T23" s="61"/>
      <c r="U23" s="61"/>
      <c r="V23" s="73"/>
      <c r="W23" s="73"/>
      <c r="X23" s="73"/>
      <c r="Y23" s="73"/>
      <c r="Z23" s="73"/>
      <c r="AA23" s="73"/>
      <c r="AB23" s="75">
        <v>30</v>
      </c>
      <c r="AC23" s="75">
        <v>0</v>
      </c>
      <c r="AD23" s="75">
        <f t="shared" si="4"/>
        <v>30</v>
      </c>
      <c r="AE23" s="75">
        <v>21</v>
      </c>
      <c r="AF23" s="75">
        <v>0</v>
      </c>
      <c r="AG23" s="75">
        <f t="shared" si="5"/>
        <v>21</v>
      </c>
      <c r="AH23" s="75">
        <v>855</v>
      </c>
      <c r="AI23" s="75"/>
      <c r="AJ23" s="75">
        <f>AH23+AI23</f>
        <v>855</v>
      </c>
      <c r="AK23" s="88"/>
      <c r="AL23" s="88"/>
      <c r="AM23" s="88"/>
      <c r="AN23" s="88"/>
      <c r="AO23" s="88"/>
      <c r="AP23" s="88"/>
      <c r="AQ23" s="60"/>
      <c r="AR23" s="60"/>
      <c r="AS23" s="60"/>
      <c r="AT23" s="60"/>
      <c r="AU23" s="60"/>
      <c r="AV23" s="60"/>
      <c r="AW23" s="90"/>
    </row>
    <row r="24" s="34" customFormat="1" ht="21.6" customHeight="1" spans="1:49">
      <c r="A24" s="60"/>
      <c r="B24" s="61"/>
      <c r="C24" s="63" t="s">
        <v>47</v>
      </c>
      <c r="D24" s="64"/>
      <c r="E24" s="63"/>
      <c r="F24" s="60">
        <f t="shared" si="3"/>
        <v>905</v>
      </c>
      <c r="G24" s="60"/>
      <c r="H24" s="60"/>
      <c r="I24" s="60"/>
      <c r="J24" s="63"/>
      <c r="K24" s="63"/>
      <c r="L24" s="63"/>
      <c r="M24" s="63">
        <v>5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>
        <v>0</v>
      </c>
      <c r="AD24" s="63"/>
      <c r="AE24" s="63"/>
      <c r="AF24" s="63"/>
      <c r="AG24" s="63"/>
      <c r="AH24" s="89">
        <v>450</v>
      </c>
      <c r="AI24" s="89"/>
      <c r="AJ24" s="75">
        <f>AH24+AI24</f>
        <v>450</v>
      </c>
      <c r="AK24" s="88"/>
      <c r="AL24" s="88"/>
      <c r="AM24" s="88"/>
      <c r="AN24" s="88"/>
      <c r="AO24" s="88"/>
      <c r="AP24" s="88"/>
      <c r="AQ24" s="63"/>
      <c r="AR24" s="63"/>
      <c r="AS24" s="63"/>
      <c r="AT24" s="63"/>
      <c r="AU24" s="63"/>
      <c r="AV24" s="63"/>
      <c r="AW24" s="90"/>
    </row>
    <row r="25" s="38" customFormat="1" ht="21.6" customHeight="1" spans="1:49">
      <c r="A25" s="57">
        <v>2</v>
      </c>
      <c r="B25" s="56" t="s">
        <v>48</v>
      </c>
      <c r="C25" s="56" t="s">
        <v>30</v>
      </c>
      <c r="D25" s="59"/>
      <c r="E25" s="57"/>
      <c r="F25" s="57">
        <f t="shared" ref="F25:AV25" si="6">SUM(F26:F36)</f>
        <v>41460.5</v>
      </c>
      <c r="G25" s="56">
        <f t="shared" si="6"/>
        <v>4258</v>
      </c>
      <c r="H25" s="56">
        <f t="shared" si="6"/>
        <v>-60</v>
      </c>
      <c r="I25" s="56">
        <f t="shared" si="6"/>
        <v>4198</v>
      </c>
      <c r="J25" s="56">
        <f t="shared" si="6"/>
        <v>6000</v>
      </c>
      <c r="K25" s="56">
        <f t="shared" si="6"/>
        <v>0</v>
      </c>
      <c r="L25" s="56">
        <f t="shared" si="6"/>
        <v>0</v>
      </c>
      <c r="M25" s="56">
        <f t="shared" si="6"/>
        <v>94.5</v>
      </c>
      <c r="N25" s="56">
        <f t="shared" si="6"/>
        <v>0</v>
      </c>
      <c r="O25" s="56">
        <f t="shared" si="6"/>
        <v>0</v>
      </c>
      <c r="P25" s="56">
        <f t="shared" si="6"/>
        <v>10</v>
      </c>
      <c r="Q25" s="56">
        <f t="shared" si="6"/>
        <v>0</v>
      </c>
      <c r="R25" s="56">
        <f t="shared" si="6"/>
        <v>0</v>
      </c>
      <c r="S25" s="56">
        <f t="shared" si="6"/>
        <v>1000</v>
      </c>
      <c r="T25" s="56">
        <f t="shared" si="6"/>
        <v>0</v>
      </c>
      <c r="U25" s="56">
        <f t="shared" si="6"/>
        <v>1000</v>
      </c>
      <c r="V25" s="56">
        <f t="shared" si="6"/>
        <v>6400</v>
      </c>
      <c r="W25" s="56">
        <f t="shared" si="6"/>
        <v>-160</v>
      </c>
      <c r="X25" s="56">
        <f t="shared" si="6"/>
        <v>6240</v>
      </c>
      <c r="Y25" s="56">
        <f t="shared" si="6"/>
        <v>2819</v>
      </c>
      <c r="Z25" s="56">
        <f t="shared" si="6"/>
        <v>0</v>
      </c>
      <c r="AA25" s="56">
        <f t="shared" si="6"/>
        <v>2819</v>
      </c>
      <c r="AB25" s="56">
        <f t="shared" si="6"/>
        <v>1710</v>
      </c>
      <c r="AC25" s="56">
        <f t="shared" si="6"/>
        <v>-2</v>
      </c>
      <c r="AD25" s="56">
        <f t="shared" si="6"/>
        <v>1708</v>
      </c>
      <c r="AE25" s="56">
        <f t="shared" si="6"/>
        <v>300</v>
      </c>
      <c r="AF25" s="56">
        <f t="shared" si="6"/>
        <v>-2</v>
      </c>
      <c r="AG25" s="56">
        <f t="shared" si="6"/>
        <v>298</v>
      </c>
      <c r="AH25" s="85">
        <f t="shared" si="6"/>
        <v>1415</v>
      </c>
      <c r="AI25" s="85">
        <f t="shared" si="6"/>
        <v>0</v>
      </c>
      <c r="AJ25" s="85">
        <f t="shared" si="6"/>
        <v>1415</v>
      </c>
      <c r="AK25" s="56">
        <f t="shared" si="6"/>
        <v>0</v>
      </c>
      <c r="AL25" s="56">
        <f t="shared" si="6"/>
        <v>0</v>
      </c>
      <c r="AM25" s="56">
        <f t="shared" si="6"/>
        <v>0</v>
      </c>
      <c r="AN25" s="56">
        <f t="shared" si="6"/>
        <v>0</v>
      </c>
      <c r="AO25" s="56">
        <f t="shared" si="6"/>
        <v>0</v>
      </c>
      <c r="AP25" s="56">
        <f t="shared" si="6"/>
        <v>0</v>
      </c>
      <c r="AQ25" s="56">
        <f t="shared" si="6"/>
        <v>0</v>
      </c>
      <c r="AR25" s="56">
        <f t="shared" si="6"/>
        <v>0</v>
      </c>
      <c r="AS25" s="56">
        <f t="shared" si="6"/>
        <v>0</v>
      </c>
      <c r="AT25" s="56">
        <f t="shared" si="6"/>
        <v>0</v>
      </c>
      <c r="AU25" s="56">
        <f t="shared" si="6"/>
        <v>0</v>
      </c>
      <c r="AV25" s="56">
        <f t="shared" si="6"/>
        <v>0</v>
      </c>
      <c r="AW25" s="88"/>
    </row>
    <row r="26" s="34" customFormat="1" ht="21.6" customHeight="1" spans="1:49">
      <c r="A26" s="60"/>
      <c r="B26" s="61"/>
      <c r="C26" s="61" t="s">
        <v>31</v>
      </c>
      <c r="D26" s="62">
        <v>0</v>
      </c>
      <c r="E26" s="60"/>
      <c r="F26" s="60">
        <f t="shared" si="3"/>
        <v>29</v>
      </c>
      <c r="G26" s="60"/>
      <c r="H26" s="60"/>
      <c r="I26" s="60"/>
      <c r="J26" s="61"/>
      <c r="K26" s="61"/>
      <c r="L26" s="61"/>
      <c r="M26" s="61">
        <v>19</v>
      </c>
      <c r="N26" s="61"/>
      <c r="O26" s="61"/>
      <c r="P26" s="61">
        <v>10</v>
      </c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>
        <v>0</v>
      </c>
      <c r="AD26" s="61"/>
      <c r="AE26" s="61"/>
      <c r="AF26" s="61"/>
      <c r="AG26" s="61"/>
      <c r="AH26" s="86"/>
      <c r="AI26" s="86"/>
      <c r="AJ26" s="86"/>
      <c r="AK26" s="60"/>
      <c r="AL26" s="60"/>
      <c r="AM26" s="60"/>
      <c r="AN26" s="60"/>
      <c r="AO26" s="60"/>
      <c r="AP26" s="60"/>
      <c r="AQ26" s="61"/>
      <c r="AR26" s="61"/>
      <c r="AS26" s="61"/>
      <c r="AT26" s="61"/>
      <c r="AU26" s="61"/>
      <c r="AV26" s="61"/>
      <c r="AW26" s="61"/>
    </row>
    <row r="27" s="34" customFormat="1" ht="21.6" customHeight="1" spans="1:49">
      <c r="A27" s="60"/>
      <c r="B27" s="61"/>
      <c r="C27" s="61" t="s">
        <v>49</v>
      </c>
      <c r="D27" s="62">
        <v>36.404833836858</v>
      </c>
      <c r="E27" s="60" t="s">
        <v>37</v>
      </c>
      <c r="F27" s="60">
        <f t="shared" si="3"/>
        <v>481.5</v>
      </c>
      <c r="G27" s="60"/>
      <c r="H27" s="60"/>
      <c r="I27" s="60"/>
      <c r="J27" s="60"/>
      <c r="K27" s="60"/>
      <c r="L27" s="60"/>
      <c r="M27" s="60">
        <v>7.5</v>
      </c>
      <c r="N27" s="60"/>
      <c r="O27" s="60"/>
      <c r="P27" s="60"/>
      <c r="Q27" s="60"/>
      <c r="R27" s="60"/>
      <c r="S27" s="61"/>
      <c r="T27" s="61"/>
      <c r="U27" s="61"/>
      <c r="V27" s="73"/>
      <c r="W27" s="73"/>
      <c r="X27" s="73"/>
      <c r="Y27" s="73"/>
      <c r="Z27" s="73"/>
      <c r="AA27" s="73"/>
      <c r="AB27" s="75">
        <v>35</v>
      </c>
      <c r="AC27" s="75">
        <v>0</v>
      </c>
      <c r="AD27" s="75">
        <f t="shared" ref="AD27:AD37" si="7">AB27+AC27</f>
        <v>35</v>
      </c>
      <c r="AE27" s="75">
        <v>31</v>
      </c>
      <c r="AF27" s="75">
        <v>0</v>
      </c>
      <c r="AG27" s="75">
        <f t="shared" ref="AG27:AG37" si="8">AE27+AF27</f>
        <v>31</v>
      </c>
      <c r="AH27" s="75">
        <v>171</v>
      </c>
      <c r="AI27" s="75"/>
      <c r="AJ27" s="75">
        <f>AH27+AI27</f>
        <v>171</v>
      </c>
      <c r="AK27" s="87"/>
      <c r="AL27" s="87"/>
      <c r="AM27" s="87"/>
      <c r="AN27" s="87"/>
      <c r="AO27" s="87"/>
      <c r="AP27" s="87"/>
      <c r="AQ27" s="60"/>
      <c r="AR27" s="60"/>
      <c r="AS27" s="60"/>
      <c r="AT27" s="60"/>
      <c r="AU27" s="60"/>
      <c r="AV27" s="60"/>
      <c r="AW27" s="95"/>
    </row>
    <row r="28" s="34" customFormat="1" ht="21.6" customHeight="1" spans="1:49">
      <c r="A28" s="60"/>
      <c r="B28" s="61"/>
      <c r="C28" s="61" t="s">
        <v>50</v>
      </c>
      <c r="D28" s="62">
        <v>15.4768768768769</v>
      </c>
      <c r="E28" s="60" t="s">
        <v>37</v>
      </c>
      <c r="F28" s="60">
        <f t="shared" si="3"/>
        <v>3625.5</v>
      </c>
      <c r="G28" s="60"/>
      <c r="H28" s="60"/>
      <c r="I28" s="60"/>
      <c r="J28" s="60"/>
      <c r="K28" s="60"/>
      <c r="L28" s="60"/>
      <c r="M28" s="60">
        <v>7.5</v>
      </c>
      <c r="N28" s="60"/>
      <c r="O28" s="60"/>
      <c r="P28" s="60"/>
      <c r="Q28" s="60"/>
      <c r="R28" s="60"/>
      <c r="S28" s="61">
        <v>500</v>
      </c>
      <c r="T28" s="61">
        <v>0</v>
      </c>
      <c r="U28" s="61">
        <f>S28+T28</f>
        <v>500</v>
      </c>
      <c r="V28" s="73"/>
      <c r="W28" s="73"/>
      <c r="X28" s="73"/>
      <c r="Y28" s="73"/>
      <c r="Z28" s="73"/>
      <c r="AA28" s="73"/>
      <c r="AB28" s="75">
        <v>485</v>
      </c>
      <c r="AC28" s="75">
        <v>0</v>
      </c>
      <c r="AD28" s="75">
        <f t="shared" si="7"/>
        <v>485</v>
      </c>
      <c r="AE28" s="75">
        <v>31</v>
      </c>
      <c r="AF28" s="75">
        <v>0</v>
      </c>
      <c r="AG28" s="75">
        <f t="shared" si="8"/>
        <v>31</v>
      </c>
      <c r="AH28" s="75">
        <v>793</v>
      </c>
      <c r="AI28" s="75"/>
      <c r="AJ28" s="75">
        <f>AH28+AI28</f>
        <v>793</v>
      </c>
      <c r="AK28" s="88"/>
      <c r="AL28" s="88"/>
      <c r="AM28" s="90"/>
      <c r="AN28" s="90"/>
      <c r="AO28" s="90"/>
      <c r="AP28" s="90"/>
      <c r="AQ28" s="60"/>
      <c r="AR28" s="60"/>
      <c r="AS28" s="60"/>
      <c r="AT28" s="60"/>
      <c r="AU28" s="60"/>
      <c r="AV28" s="60"/>
      <c r="AW28" s="96"/>
    </row>
    <row r="29" s="39" customFormat="1" ht="21.6" customHeight="1" spans="1:49">
      <c r="A29" s="60"/>
      <c r="B29" s="61"/>
      <c r="C29" s="61" t="s">
        <v>51</v>
      </c>
      <c r="D29" s="62">
        <v>24.2299794661191</v>
      </c>
      <c r="E29" s="60" t="s">
        <v>37</v>
      </c>
      <c r="F29" s="60">
        <f t="shared" si="3"/>
        <v>136.5</v>
      </c>
      <c r="G29" s="60"/>
      <c r="H29" s="60"/>
      <c r="I29" s="60"/>
      <c r="J29" s="60"/>
      <c r="K29" s="60"/>
      <c r="L29" s="60"/>
      <c r="M29" s="60">
        <v>4.5</v>
      </c>
      <c r="N29" s="60"/>
      <c r="O29" s="60"/>
      <c r="P29" s="60"/>
      <c r="Q29" s="60"/>
      <c r="R29" s="60"/>
      <c r="S29" s="61"/>
      <c r="T29" s="61"/>
      <c r="U29" s="61"/>
      <c r="V29" s="73"/>
      <c r="W29" s="73"/>
      <c r="X29" s="73"/>
      <c r="Y29" s="73"/>
      <c r="Z29" s="73"/>
      <c r="AA29" s="73"/>
      <c r="AB29" s="75">
        <v>35</v>
      </c>
      <c r="AC29" s="75">
        <v>0</v>
      </c>
      <c r="AD29" s="75">
        <f t="shared" si="7"/>
        <v>35</v>
      </c>
      <c r="AE29" s="75">
        <v>31</v>
      </c>
      <c r="AF29" s="75">
        <v>0</v>
      </c>
      <c r="AG29" s="75">
        <f t="shared" si="8"/>
        <v>31</v>
      </c>
      <c r="AH29" s="75"/>
      <c r="AI29" s="75"/>
      <c r="AJ29" s="75"/>
      <c r="AK29" s="88"/>
      <c r="AL29" s="88"/>
      <c r="AM29" s="88"/>
      <c r="AN29" s="88"/>
      <c r="AO29" s="88"/>
      <c r="AP29" s="88"/>
      <c r="AQ29" s="60"/>
      <c r="AR29" s="60"/>
      <c r="AS29" s="60"/>
      <c r="AT29" s="60"/>
      <c r="AU29" s="60"/>
      <c r="AV29" s="60"/>
      <c r="AW29" s="90"/>
    </row>
    <row r="30" s="34" customFormat="1" ht="21.6" customHeight="1" spans="1:49">
      <c r="A30" s="60"/>
      <c r="B30" s="61"/>
      <c r="C30" s="61" t="s">
        <v>52</v>
      </c>
      <c r="D30" s="62">
        <v>0.434108527131783</v>
      </c>
      <c r="E30" s="60" t="s">
        <v>37</v>
      </c>
      <c r="F30" s="60">
        <f t="shared" si="3"/>
        <v>146.5</v>
      </c>
      <c r="G30" s="60"/>
      <c r="H30" s="60"/>
      <c r="I30" s="60"/>
      <c r="J30" s="60"/>
      <c r="K30" s="60"/>
      <c r="L30" s="60"/>
      <c r="M30" s="60">
        <v>22.5</v>
      </c>
      <c r="N30" s="60"/>
      <c r="O30" s="60"/>
      <c r="P30" s="60"/>
      <c r="Q30" s="60"/>
      <c r="R30" s="60"/>
      <c r="S30" s="61"/>
      <c r="T30" s="61"/>
      <c r="U30" s="61"/>
      <c r="V30" s="73"/>
      <c r="W30" s="73"/>
      <c r="X30" s="73"/>
      <c r="Y30" s="73"/>
      <c r="Z30" s="73"/>
      <c r="AA30" s="73"/>
      <c r="AB30" s="75">
        <v>35</v>
      </c>
      <c r="AC30" s="75">
        <v>-2</v>
      </c>
      <c r="AD30" s="75">
        <f t="shared" si="7"/>
        <v>33</v>
      </c>
      <c r="AE30" s="75">
        <v>31</v>
      </c>
      <c r="AF30" s="75">
        <v>-2</v>
      </c>
      <c r="AG30" s="75">
        <f t="shared" si="8"/>
        <v>29</v>
      </c>
      <c r="AH30" s="75"/>
      <c r="AI30" s="75"/>
      <c r="AJ30" s="75"/>
      <c r="AK30" s="88"/>
      <c r="AL30" s="88"/>
      <c r="AM30" s="88"/>
      <c r="AN30" s="88"/>
      <c r="AO30" s="88"/>
      <c r="AP30" s="88"/>
      <c r="AQ30" s="60"/>
      <c r="AR30" s="60"/>
      <c r="AS30" s="60"/>
      <c r="AT30" s="60"/>
      <c r="AU30" s="60"/>
      <c r="AV30" s="60"/>
      <c r="AW30" s="90"/>
    </row>
    <row r="31" s="34" customFormat="1" ht="21.6" customHeight="1" spans="1:49">
      <c r="A31" s="60"/>
      <c r="B31" s="61"/>
      <c r="C31" s="61" t="s">
        <v>53</v>
      </c>
      <c r="D31" s="62">
        <v>0</v>
      </c>
      <c r="E31" s="60" t="s">
        <v>37</v>
      </c>
      <c r="F31" s="60">
        <f t="shared" si="3"/>
        <v>14496.5</v>
      </c>
      <c r="G31" s="60">
        <v>1204</v>
      </c>
      <c r="H31" s="60">
        <f>I31-G31</f>
        <v>-60</v>
      </c>
      <c r="I31" s="60">
        <v>1144</v>
      </c>
      <c r="J31" s="60">
        <v>6000</v>
      </c>
      <c r="K31" s="60"/>
      <c r="L31" s="60"/>
      <c r="M31" s="60">
        <v>4.5</v>
      </c>
      <c r="N31" s="60"/>
      <c r="O31" s="60"/>
      <c r="P31" s="60"/>
      <c r="Q31" s="60"/>
      <c r="R31" s="60"/>
      <c r="S31" s="61"/>
      <c r="T31" s="61"/>
      <c r="U31" s="61"/>
      <c r="V31" s="73">
        <v>3200</v>
      </c>
      <c r="W31" s="73">
        <v>-160</v>
      </c>
      <c r="X31" s="61">
        <f>V31+W31</f>
        <v>3040</v>
      </c>
      <c r="Y31" s="73"/>
      <c r="Z31" s="73"/>
      <c r="AA31" s="73"/>
      <c r="AB31" s="75">
        <v>35</v>
      </c>
      <c r="AC31" s="75">
        <v>-2</v>
      </c>
      <c r="AD31" s="75">
        <f t="shared" si="7"/>
        <v>33</v>
      </c>
      <c r="AE31" s="75">
        <v>31</v>
      </c>
      <c r="AF31" s="75">
        <v>-2</v>
      </c>
      <c r="AG31" s="75">
        <f t="shared" si="8"/>
        <v>29</v>
      </c>
      <c r="AH31" s="75"/>
      <c r="AI31" s="75"/>
      <c r="AJ31" s="75"/>
      <c r="AK31" s="88"/>
      <c r="AL31" s="88"/>
      <c r="AM31" s="88"/>
      <c r="AN31" s="88"/>
      <c r="AO31" s="88"/>
      <c r="AP31" s="88"/>
      <c r="AQ31" s="60"/>
      <c r="AR31" s="60"/>
      <c r="AS31" s="60"/>
      <c r="AT31" s="60"/>
      <c r="AU31" s="60"/>
      <c r="AV31" s="60"/>
      <c r="AW31" s="90"/>
    </row>
    <row r="32" s="39" customFormat="1" ht="21.6" customHeight="1" spans="1:49">
      <c r="A32" s="60"/>
      <c r="B32" s="61"/>
      <c r="C32" s="61" t="s">
        <v>54</v>
      </c>
      <c r="D32" s="62">
        <v>14.6124523506989</v>
      </c>
      <c r="E32" s="60" t="s">
        <v>37</v>
      </c>
      <c r="F32" s="60">
        <f t="shared" si="3"/>
        <v>11003</v>
      </c>
      <c r="G32" s="60">
        <v>1769</v>
      </c>
      <c r="H32" s="60">
        <f>I32-G32</f>
        <v>0</v>
      </c>
      <c r="I32" s="60">
        <v>1769</v>
      </c>
      <c r="J32" s="60"/>
      <c r="K32" s="60"/>
      <c r="L32" s="60"/>
      <c r="M32" s="60">
        <v>3</v>
      </c>
      <c r="N32" s="60"/>
      <c r="O32" s="60"/>
      <c r="P32" s="60"/>
      <c r="Q32" s="60"/>
      <c r="R32" s="60"/>
      <c r="S32" s="61"/>
      <c r="T32" s="61"/>
      <c r="U32" s="61"/>
      <c r="V32" s="73">
        <v>3200</v>
      </c>
      <c r="W32" s="73"/>
      <c r="X32" s="61">
        <f>V32+W32</f>
        <v>3200</v>
      </c>
      <c r="Y32" s="73"/>
      <c r="Z32" s="73"/>
      <c r="AA32" s="73"/>
      <c r="AB32" s="75">
        <v>500</v>
      </c>
      <c r="AC32" s="75">
        <v>0</v>
      </c>
      <c r="AD32" s="75">
        <f t="shared" si="7"/>
        <v>500</v>
      </c>
      <c r="AE32" s="75">
        <v>31</v>
      </c>
      <c r="AF32" s="75">
        <v>0</v>
      </c>
      <c r="AG32" s="75">
        <f t="shared" si="8"/>
        <v>31</v>
      </c>
      <c r="AH32" s="75"/>
      <c r="AI32" s="75"/>
      <c r="AJ32" s="75"/>
      <c r="AK32" s="88"/>
      <c r="AL32" s="88"/>
      <c r="AM32" s="90"/>
      <c r="AN32" s="90"/>
      <c r="AO32" s="90"/>
      <c r="AP32" s="90"/>
      <c r="AQ32" s="60"/>
      <c r="AR32" s="60"/>
      <c r="AS32" s="60"/>
      <c r="AT32" s="60"/>
      <c r="AU32" s="60"/>
      <c r="AV32" s="60"/>
      <c r="AW32" s="96"/>
    </row>
    <row r="33" s="39" customFormat="1" ht="21.6" customHeight="1" spans="1:49">
      <c r="A33" s="60"/>
      <c r="B33" s="61"/>
      <c r="C33" s="61" t="s">
        <v>55</v>
      </c>
      <c r="D33" s="62">
        <v>2.62156289027654</v>
      </c>
      <c r="E33" s="60" t="s">
        <v>37</v>
      </c>
      <c r="F33" s="60">
        <f t="shared" si="3"/>
        <v>140</v>
      </c>
      <c r="G33" s="60"/>
      <c r="H33" s="60"/>
      <c r="I33" s="60"/>
      <c r="J33" s="60"/>
      <c r="K33" s="60"/>
      <c r="L33" s="60"/>
      <c r="M33" s="60">
        <v>8</v>
      </c>
      <c r="N33" s="60"/>
      <c r="O33" s="60"/>
      <c r="P33" s="60"/>
      <c r="Q33" s="60"/>
      <c r="R33" s="60"/>
      <c r="S33" s="61"/>
      <c r="T33" s="61"/>
      <c r="U33" s="61"/>
      <c r="V33" s="73"/>
      <c r="W33" s="73"/>
      <c r="X33" s="73"/>
      <c r="Y33" s="73"/>
      <c r="Z33" s="73"/>
      <c r="AA33" s="73"/>
      <c r="AB33" s="75">
        <v>35</v>
      </c>
      <c r="AC33" s="75">
        <v>0</v>
      </c>
      <c r="AD33" s="75">
        <f t="shared" si="7"/>
        <v>35</v>
      </c>
      <c r="AE33" s="75">
        <v>31</v>
      </c>
      <c r="AF33" s="75">
        <v>0</v>
      </c>
      <c r="AG33" s="75">
        <f t="shared" si="8"/>
        <v>31</v>
      </c>
      <c r="AH33" s="75"/>
      <c r="AI33" s="75"/>
      <c r="AJ33" s="75"/>
      <c r="AK33" s="88"/>
      <c r="AL33" s="88"/>
      <c r="AM33" s="88"/>
      <c r="AN33" s="88"/>
      <c r="AO33" s="88"/>
      <c r="AP33" s="88"/>
      <c r="AQ33" s="60"/>
      <c r="AR33" s="60"/>
      <c r="AS33" s="60"/>
      <c r="AT33" s="60"/>
      <c r="AU33" s="60"/>
      <c r="AV33" s="60"/>
      <c r="AW33" s="90"/>
    </row>
    <row r="34" s="34" customFormat="1" ht="21.6" customHeight="1" spans="1:49">
      <c r="A34" s="60"/>
      <c r="B34" s="61"/>
      <c r="C34" s="61" t="s">
        <v>56</v>
      </c>
      <c r="D34" s="62">
        <v>95.9655683645169</v>
      </c>
      <c r="E34" s="60" t="s">
        <v>37</v>
      </c>
      <c r="F34" s="60">
        <f t="shared" si="3"/>
        <v>5790</v>
      </c>
      <c r="G34" s="60"/>
      <c r="H34" s="60"/>
      <c r="I34" s="60"/>
      <c r="J34" s="60"/>
      <c r="K34" s="60"/>
      <c r="L34" s="60"/>
      <c r="M34" s="60">
        <v>12</v>
      </c>
      <c r="N34" s="60"/>
      <c r="O34" s="60"/>
      <c r="P34" s="60"/>
      <c r="Q34" s="60"/>
      <c r="R34" s="60"/>
      <c r="S34" s="61"/>
      <c r="T34" s="61"/>
      <c r="U34" s="61"/>
      <c r="V34" s="73"/>
      <c r="W34" s="73"/>
      <c r="X34" s="73"/>
      <c r="Y34" s="73">
        <v>2819</v>
      </c>
      <c r="Z34" s="73">
        <f>AA34-Y34</f>
        <v>0</v>
      </c>
      <c r="AA34" s="73">
        <v>2819</v>
      </c>
      <c r="AB34" s="75">
        <v>35</v>
      </c>
      <c r="AC34" s="73">
        <v>2</v>
      </c>
      <c r="AD34" s="75">
        <f t="shared" si="7"/>
        <v>37</v>
      </c>
      <c r="AE34" s="75">
        <v>31</v>
      </c>
      <c r="AF34" s="73">
        <v>2</v>
      </c>
      <c r="AG34" s="75">
        <f t="shared" si="8"/>
        <v>33</v>
      </c>
      <c r="AH34" s="75"/>
      <c r="AI34" s="75"/>
      <c r="AJ34" s="75"/>
      <c r="AK34" s="88"/>
      <c r="AL34" s="88"/>
      <c r="AM34" s="88"/>
      <c r="AN34" s="88"/>
      <c r="AO34" s="88"/>
      <c r="AP34" s="88"/>
      <c r="AQ34" s="60"/>
      <c r="AR34" s="60"/>
      <c r="AS34" s="60"/>
      <c r="AT34" s="60"/>
      <c r="AU34" s="60"/>
      <c r="AV34" s="60"/>
      <c r="AW34" s="90"/>
    </row>
    <row r="35" s="39" customFormat="1" ht="21.6" customHeight="1" spans="1:49">
      <c r="A35" s="60"/>
      <c r="B35" s="61"/>
      <c r="C35" s="61" t="s">
        <v>57</v>
      </c>
      <c r="D35" s="62">
        <v>9.02295782167646</v>
      </c>
      <c r="E35" s="60" t="s">
        <v>37</v>
      </c>
      <c r="F35" s="60">
        <f t="shared" si="3"/>
        <v>1135</v>
      </c>
      <c r="G35" s="60"/>
      <c r="H35" s="60"/>
      <c r="I35" s="60"/>
      <c r="J35" s="60"/>
      <c r="K35" s="60"/>
      <c r="L35" s="60"/>
      <c r="M35" s="60">
        <v>3</v>
      </c>
      <c r="N35" s="60"/>
      <c r="O35" s="60"/>
      <c r="P35" s="60"/>
      <c r="Q35" s="60"/>
      <c r="R35" s="60"/>
      <c r="S35" s="61">
        <v>500</v>
      </c>
      <c r="T35" s="61">
        <v>0</v>
      </c>
      <c r="U35" s="61">
        <f>S35+T35</f>
        <v>500</v>
      </c>
      <c r="V35" s="73"/>
      <c r="W35" s="73"/>
      <c r="X35" s="73"/>
      <c r="Y35" s="73"/>
      <c r="Z35" s="73"/>
      <c r="AA35" s="73"/>
      <c r="AB35" s="75">
        <v>35</v>
      </c>
      <c r="AC35" s="75">
        <v>0</v>
      </c>
      <c r="AD35" s="75">
        <f t="shared" si="7"/>
        <v>35</v>
      </c>
      <c r="AE35" s="75">
        <v>31</v>
      </c>
      <c r="AF35" s="75">
        <v>0</v>
      </c>
      <c r="AG35" s="75">
        <f t="shared" si="8"/>
        <v>31</v>
      </c>
      <c r="AH35" s="75"/>
      <c r="AI35" s="75"/>
      <c r="AJ35" s="75"/>
      <c r="AK35" s="88"/>
      <c r="AL35" s="88"/>
      <c r="AM35" s="88"/>
      <c r="AN35" s="88"/>
      <c r="AO35" s="88"/>
      <c r="AP35" s="88"/>
      <c r="AQ35" s="60"/>
      <c r="AR35" s="60"/>
      <c r="AS35" s="60"/>
      <c r="AT35" s="60"/>
      <c r="AU35" s="60"/>
      <c r="AV35" s="60"/>
      <c r="AW35" s="90"/>
    </row>
    <row r="36" s="34" customFormat="1" ht="21.6" customHeight="1" spans="1:49">
      <c r="A36" s="60"/>
      <c r="B36" s="61"/>
      <c r="C36" s="61" t="s">
        <v>58</v>
      </c>
      <c r="D36" s="62">
        <v>65.7672849915683</v>
      </c>
      <c r="E36" s="60"/>
      <c r="F36" s="60">
        <f t="shared" si="3"/>
        <v>4477</v>
      </c>
      <c r="G36" s="60">
        <v>1285</v>
      </c>
      <c r="H36" s="60">
        <f>I36-G36</f>
        <v>0</v>
      </c>
      <c r="I36" s="60">
        <v>1285</v>
      </c>
      <c r="J36" s="60"/>
      <c r="K36" s="60"/>
      <c r="L36" s="60"/>
      <c r="M36" s="60">
        <v>3</v>
      </c>
      <c r="N36" s="60"/>
      <c r="O36" s="60"/>
      <c r="P36" s="60"/>
      <c r="Q36" s="60"/>
      <c r="R36" s="60"/>
      <c r="S36" s="61"/>
      <c r="T36" s="61"/>
      <c r="U36" s="61"/>
      <c r="V36" s="73"/>
      <c r="W36" s="73"/>
      <c r="X36" s="73"/>
      <c r="Y36" s="73"/>
      <c r="Z36" s="73"/>
      <c r="AA36" s="73"/>
      <c r="AB36" s="75">
        <v>480</v>
      </c>
      <c r="AC36" s="75">
        <v>0</v>
      </c>
      <c r="AD36" s="75">
        <f t="shared" si="7"/>
        <v>480</v>
      </c>
      <c r="AE36" s="75">
        <v>21</v>
      </c>
      <c r="AF36" s="75">
        <v>0</v>
      </c>
      <c r="AG36" s="75">
        <f t="shared" si="8"/>
        <v>21</v>
      </c>
      <c r="AH36" s="91">
        <v>451</v>
      </c>
      <c r="AI36" s="91"/>
      <c r="AJ36" s="91">
        <f>AH36+AI36</f>
        <v>451</v>
      </c>
      <c r="AK36" s="88"/>
      <c r="AL36" s="88"/>
      <c r="AM36" s="90"/>
      <c r="AN36" s="90"/>
      <c r="AO36" s="90"/>
      <c r="AP36" s="90"/>
      <c r="AQ36" s="60"/>
      <c r="AR36" s="60"/>
      <c r="AS36" s="60"/>
      <c r="AT36" s="60"/>
      <c r="AU36" s="60"/>
      <c r="AV36" s="60"/>
      <c r="AW36" s="96"/>
    </row>
    <row r="37" s="34" customFormat="1" ht="21.6" customHeight="1" spans="1:49">
      <c r="A37" s="60">
        <v>3</v>
      </c>
      <c r="B37" s="61" t="s">
        <v>59</v>
      </c>
      <c r="C37" s="61" t="s">
        <v>59</v>
      </c>
      <c r="D37" s="62">
        <v>29.7660311958406</v>
      </c>
      <c r="E37" s="60" t="s">
        <v>37</v>
      </c>
      <c r="F37" s="60">
        <f t="shared" si="3"/>
        <v>8705</v>
      </c>
      <c r="G37" s="60">
        <v>4265</v>
      </c>
      <c r="H37" s="60">
        <f>I37-G37</f>
        <v>0</v>
      </c>
      <c r="I37" s="60">
        <v>4265</v>
      </c>
      <c r="J37" s="60"/>
      <c r="K37" s="60"/>
      <c r="L37" s="60"/>
      <c r="M37" s="60">
        <v>13</v>
      </c>
      <c r="N37" s="60"/>
      <c r="O37" s="60"/>
      <c r="P37" s="60"/>
      <c r="Q37" s="60"/>
      <c r="R37" s="60"/>
      <c r="S37" s="61"/>
      <c r="T37" s="61"/>
      <c r="U37" s="61"/>
      <c r="V37" s="73"/>
      <c r="W37" s="73"/>
      <c r="X37" s="73"/>
      <c r="Y37" s="73"/>
      <c r="Z37" s="73"/>
      <c r="AA37" s="73"/>
      <c r="AB37" s="75">
        <v>50</v>
      </c>
      <c r="AC37" s="75">
        <v>0</v>
      </c>
      <c r="AD37" s="75">
        <f t="shared" si="7"/>
        <v>50</v>
      </c>
      <c r="AE37" s="75">
        <v>31</v>
      </c>
      <c r="AF37" s="75">
        <v>0</v>
      </c>
      <c r="AG37" s="75">
        <f t="shared" si="8"/>
        <v>31</v>
      </c>
      <c r="AH37" s="75"/>
      <c r="AI37" s="75"/>
      <c r="AJ37" s="75"/>
      <c r="AK37" s="88"/>
      <c r="AL37" s="88"/>
      <c r="AM37" s="88"/>
      <c r="AN37" s="88"/>
      <c r="AO37" s="88"/>
      <c r="AP37" s="88"/>
      <c r="AQ37" s="57"/>
      <c r="AR37" s="57"/>
      <c r="AS37" s="57"/>
      <c r="AT37" s="57"/>
      <c r="AU37" s="57"/>
      <c r="AV37" s="57"/>
      <c r="AW37" s="90"/>
    </row>
    <row r="38" s="38" customFormat="1" ht="18.9" customHeight="1" spans="1:49">
      <c r="A38" s="57">
        <v>4</v>
      </c>
      <c r="B38" s="56" t="s">
        <v>60</v>
      </c>
      <c r="C38" s="56" t="s">
        <v>30</v>
      </c>
      <c r="D38" s="59"/>
      <c r="E38" s="57"/>
      <c r="F38" s="57">
        <f t="shared" ref="F38:AV38" si="9">SUM(F39:F47)</f>
        <v>39482.5</v>
      </c>
      <c r="G38" s="56">
        <f t="shared" si="9"/>
        <v>12804</v>
      </c>
      <c r="H38" s="56">
        <f t="shared" si="9"/>
        <v>18</v>
      </c>
      <c r="I38" s="56">
        <f t="shared" si="9"/>
        <v>12822</v>
      </c>
      <c r="J38" s="56">
        <f t="shared" si="9"/>
        <v>6000</v>
      </c>
      <c r="K38" s="56">
        <f t="shared" si="9"/>
        <v>0</v>
      </c>
      <c r="L38" s="56">
        <f t="shared" si="9"/>
        <v>0</v>
      </c>
      <c r="M38" s="56">
        <f t="shared" si="9"/>
        <v>136.5</v>
      </c>
      <c r="N38" s="56">
        <f t="shared" si="9"/>
        <v>0</v>
      </c>
      <c r="O38" s="56">
        <f t="shared" si="9"/>
        <v>0</v>
      </c>
      <c r="P38" s="56">
        <f t="shared" si="9"/>
        <v>10</v>
      </c>
      <c r="Q38" s="56">
        <f t="shared" si="9"/>
        <v>0</v>
      </c>
      <c r="R38" s="56">
        <f t="shared" si="9"/>
        <v>0</v>
      </c>
      <c r="S38" s="56">
        <f t="shared" si="9"/>
        <v>1589</v>
      </c>
      <c r="T38" s="56">
        <f t="shared" si="9"/>
        <v>-30</v>
      </c>
      <c r="U38" s="56">
        <f t="shared" si="9"/>
        <v>1559</v>
      </c>
      <c r="V38" s="56">
        <f t="shared" si="9"/>
        <v>0</v>
      </c>
      <c r="W38" s="56">
        <f t="shared" si="9"/>
        <v>0</v>
      </c>
      <c r="X38" s="56">
        <f t="shared" si="9"/>
        <v>0</v>
      </c>
      <c r="Y38" s="56">
        <f t="shared" si="9"/>
        <v>0</v>
      </c>
      <c r="Z38" s="56">
        <f t="shared" si="9"/>
        <v>0</v>
      </c>
      <c r="AA38" s="56">
        <f t="shared" si="9"/>
        <v>0</v>
      </c>
      <c r="AB38" s="56">
        <f t="shared" si="9"/>
        <v>275</v>
      </c>
      <c r="AC38" s="56">
        <f t="shared" si="9"/>
        <v>-6</v>
      </c>
      <c r="AD38" s="56">
        <f t="shared" si="9"/>
        <v>271</v>
      </c>
      <c r="AE38" s="56">
        <f t="shared" si="9"/>
        <v>208</v>
      </c>
      <c r="AF38" s="56">
        <f t="shared" si="9"/>
        <v>-4</v>
      </c>
      <c r="AG38" s="56">
        <f t="shared" si="9"/>
        <v>204</v>
      </c>
      <c r="AH38" s="85">
        <f t="shared" si="9"/>
        <v>1881</v>
      </c>
      <c r="AI38" s="85">
        <f t="shared" si="9"/>
        <v>-68</v>
      </c>
      <c r="AJ38" s="85">
        <f t="shared" si="9"/>
        <v>1813</v>
      </c>
      <c r="AK38" s="56">
        <f t="shared" si="9"/>
        <v>0</v>
      </c>
      <c r="AL38" s="56">
        <f t="shared" si="9"/>
        <v>0</v>
      </c>
      <c r="AM38" s="56">
        <f t="shared" si="9"/>
        <v>0</v>
      </c>
      <c r="AN38" s="56">
        <f t="shared" si="9"/>
        <v>0</v>
      </c>
      <c r="AO38" s="56">
        <f t="shared" si="9"/>
        <v>0</v>
      </c>
      <c r="AP38" s="56">
        <f t="shared" si="9"/>
        <v>0</v>
      </c>
      <c r="AQ38" s="56">
        <f t="shared" si="9"/>
        <v>0</v>
      </c>
      <c r="AR38" s="56">
        <f t="shared" si="9"/>
        <v>0</v>
      </c>
      <c r="AS38" s="56">
        <f t="shared" si="9"/>
        <v>0</v>
      </c>
      <c r="AT38" s="56">
        <f t="shared" si="9"/>
        <v>0</v>
      </c>
      <c r="AU38" s="56">
        <f t="shared" si="9"/>
        <v>0</v>
      </c>
      <c r="AV38" s="56">
        <f t="shared" si="9"/>
        <v>0</v>
      </c>
      <c r="AW38" s="88"/>
    </row>
    <row r="39" s="34" customFormat="1" ht="21.6" customHeight="1" spans="1:49">
      <c r="A39" s="60"/>
      <c r="B39" s="61"/>
      <c r="C39" s="61" t="s">
        <v>31</v>
      </c>
      <c r="D39" s="62">
        <v>100</v>
      </c>
      <c r="E39" s="60"/>
      <c r="F39" s="60">
        <f t="shared" ref="F39:F70" si="10">SUM(G39:AJ39)</f>
        <v>8</v>
      </c>
      <c r="G39" s="60"/>
      <c r="H39" s="60"/>
      <c r="I39" s="60"/>
      <c r="J39" s="61"/>
      <c r="K39" s="61"/>
      <c r="L39" s="61"/>
      <c r="M39" s="61"/>
      <c r="N39" s="61"/>
      <c r="O39" s="61"/>
      <c r="P39" s="61">
        <v>10</v>
      </c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>
        <v>-2</v>
      </c>
      <c r="AD39" s="61"/>
      <c r="AE39" s="61"/>
      <c r="AF39" s="61"/>
      <c r="AG39" s="61"/>
      <c r="AH39" s="86"/>
      <c r="AI39" s="86"/>
      <c r="AJ39" s="86"/>
      <c r="AK39" s="60"/>
      <c r="AL39" s="60"/>
      <c r="AM39" s="60"/>
      <c r="AN39" s="60"/>
      <c r="AO39" s="60"/>
      <c r="AP39" s="60"/>
      <c r="AQ39" s="61"/>
      <c r="AR39" s="61"/>
      <c r="AS39" s="61"/>
      <c r="AT39" s="61"/>
      <c r="AU39" s="61"/>
      <c r="AV39" s="61"/>
      <c r="AW39" s="61"/>
    </row>
    <row r="40" s="34" customFormat="1" ht="18.9" customHeight="1" spans="1:49">
      <c r="A40" s="60"/>
      <c r="B40" s="61"/>
      <c r="C40" s="61" t="s">
        <v>61</v>
      </c>
      <c r="D40" s="62">
        <v>7.67565975783476</v>
      </c>
      <c r="E40" s="60"/>
      <c r="F40" s="60">
        <f t="shared" si="10"/>
        <v>3930</v>
      </c>
      <c r="G40" s="60">
        <v>1715</v>
      </c>
      <c r="H40" s="60">
        <f>I40-G40</f>
        <v>0</v>
      </c>
      <c r="I40" s="60">
        <v>1715</v>
      </c>
      <c r="J40" s="60"/>
      <c r="K40" s="60"/>
      <c r="L40" s="60"/>
      <c r="M40" s="60">
        <v>56</v>
      </c>
      <c r="N40" s="60"/>
      <c r="O40" s="60"/>
      <c r="P40" s="60"/>
      <c r="Q40" s="60"/>
      <c r="R40" s="60"/>
      <c r="S40" s="61"/>
      <c r="T40" s="61"/>
      <c r="U40" s="61"/>
      <c r="V40" s="73"/>
      <c r="W40" s="73"/>
      <c r="X40" s="73"/>
      <c r="Y40" s="73"/>
      <c r="Z40" s="73"/>
      <c r="AA40" s="73"/>
      <c r="AB40" s="75">
        <v>30</v>
      </c>
      <c r="AC40" s="75">
        <v>0</v>
      </c>
      <c r="AD40" s="75">
        <f t="shared" ref="AD40:AD48" si="11">AB40+AC40</f>
        <v>30</v>
      </c>
      <c r="AE40" s="75">
        <v>21</v>
      </c>
      <c r="AF40" s="75">
        <v>0</v>
      </c>
      <c r="AG40" s="75">
        <f t="shared" ref="AG40:AG48" si="12">AE40+AF40</f>
        <v>21</v>
      </c>
      <c r="AH40" s="75">
        <v>171</v>
      </c>
      <c r="AI40" s="75"/>
      <c r="AJ40" s="75">
        <f>AH40+AI40</f>
        <v>171</v>
      </c>
      <c r="AK40" s="87"/>
      <c r="AL40" s="87"/>
      <c r="AM40" s="87"/>
      <c r="AN40" s="87"/>
      <c r="AO40" s="87"/>
      <c r="AP40" s="87"/>
      <c r="AQ40" s="60"/>
      <c r="AR40" s="60"/>
      <c r="AS40" s="60"/>
      <c r="AT40" s="60"/>
      <c r="AU40" s="60"/>
      <c r="AV40" s="60"/>
      <c r="AW40" s="95"/>
    </row>
    <row r="41" s="40" customFormat="1" ht="18" customHeight="1" spans="1:49">
      <c r="A41" s="65"/>
      <c r="B41" s="66"/>
      <c r="C41" s="61" t="s">
        <v>62</v>
      </c>
      <c r="D41" s="62">
        <v>51.2772351615327</v>
      </c>
      <c r="E41" s="65"/>
      <c r="F41" s="60">
        <f t="shared" si="10"/>
        <v>1786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1">
        <v>500</v>
      </c>
      <c r="T41" s="61">
        <v>0</v>
      </c>
      <c r="U41" s="61">
        <f>S41+T41</f>
        <v>500</v>
      </c>
      <c r="V41" s="73"/>
      <c r="W41" s="73"/>
      <c r="X41" s="73"/>
      <c r="Y41" s="73"/>
      <c r="Z41" s="73"/>
      <c r="AA41" s="73"/>
      <c r="AB41" s="75">
        <v>30</v>
      </c>
      <c r="AC41" s="75">
        <v>0</v>
      </c>
      <c r="AD41" s="75">
        <f t="shared" si="11"/>
        <v>30</v>
      </c>
      <c r="AE41" s="75">
        <v>21</v>
      </c>
      <c r="AF41" s="75">
        <v>0</v>
      </c>
      <c r="AG41" s="75">
        <f t="shared" si="12"/>
        <v>21</v>
      </c>
      <c r="AH41" s="75">
        <v>342</v>
      </c>
      <c r="AI41" s="75"/>
      <c r="AJ41" s="75">
        <f>AH41+AI41</f>
        <v>342</v>
      </c>
      <c r="AK41" s="88"/>
      <c r="AL41" s="88"/>
      <c r="AM41" s="88"/>
      <c r="AN41" s="88"/>
      <c r="AO41" s="88"/>
      <c r="AP41" s="88"/>
      <c r="AQ41" s="60"/>
      <c r="AR41" s="60"/>
      <c r="AS41" s="60"/>
      <c r="AT41" s="60"/>
      <c r="AU41" s="60"/>
      <c r="AV41" s="60"/>
      <c r="AW41" s="90"/>
    </row>
    <row r="42" s="34" customFormat="1" ht="18.9" customHeight="1" spans="1:49">
      <c r="A42" s="60"/>
      <c r="B42" s="61"/>
      <c r="C42" s="61" t="s">
        <v>63</v>
      </c>
      <c r="D42" s="62">
        <v>0</v>
      </c>
      <c r="E42" s="60"/>
      <c r="F42" s="60">
        <f t="shared" si="10"/>
        <v>1214</v>
      </c>
      <c r="G42" s="60"/>
      <c r="H42" s="60"/>
      <c r="I42" s="60"/>
      <c r="J42" s="60"/>
      <c r="K42" s="60"/>
      <c r="L42" s="60"/>
      <c r="M42" s="60">
        <v>2</v>
      </c>
      <c r="N42" s="60"/>
      <c r="O42" s="60"/>
      <c r="P42" s="60"/>
      <c r="Q42" s="60"/>
      <c r="R42" s="60"/>
      <c r="S42" s="61">
        <v>589</v>
      </c>
      <c r="T42" s="61">
        <v>-30</v>
      </c>
      <c r="U42" s="61">
        <f>S42+T42</f>
        <v>559</v>
      </c>
      <c r="V42" s="73"/>
      <c r="W42" s="73"/>
      <c r="X42" s="73"/>
      <c r="Y42" s="73"/>
      <c r="Z42" s="73"/>
      <c r="AA42" s="73"/>
      <c r="AB42" s="75">
        <v>30</v>
      </c>
      <c r="AC42" s="75">
        <v>-2</v>
      </c>
      <c r="AD42" s="75">
        <f t="shared" si="11"/>
        <v>28</v>
      </c>
      <c r="AE42" s="75">
        <v>21</v>
      </c>
      <c r="AF42" s="75">
        <v>-2</v>
      </c>
      <c r="AG42" s="75">
        <f t="shared" si="12"/>
        <v>19</v>
      </c>
      <c r="AH42" s="75"/>
      <c r="AI42" s="75"/>
      <c r="AJ42" s="75"/>
      <c r="AK42" s="88"/>
      <c r="AL42" s="88"/>
      <c r="AM42" s="88"/>
      <c r="AN42" s="88"/>
      <c r="AO42" s="88"/>
      <c r="AP42" s="88"/>
      <c r="AQ42" s="60"/>
      <c r="AR42" s="60"/>
      <c r="AS42" s="60"/>
      <c r="AT42" s="60"/>
      <c r="AU42" s="60"/>
      <c r="AV42" s="60"/>
      <c r="AW42" s="90"/>
    </row>
    <row r="43" s="34" customFormat="1" ht="18.9" customHeight="1" spans="1:49">
      <c r="A43" s="60"/>
      <c r="B43" s="61"/>
      <c r="C43" s="61" t="s">
        <v>64</v>
      </c>
      <c r="D43" s="62">
        <v>34.4950848972297</v>
      </c>
      <c r="E43" s="60" t="s">
        <v>37</v>
      </c>
      <c r="F43" s="60">
        <f t="shared" si="10"/>
        <v>137</v>
      </c>
      <c r="G43" s="60"/>
      <c r="H43" s="60"/>
      <c r="I43" s="60"/>
      <c r="J43" s="60"/>
      <c r="K43" s="60"/>
      <c r="L43" s="60"/>
      <c r="M43" s="60">
        <v>5</v>
      </c>
      <c r="N43" s="60"/>
      <c r="O43" s="60"/>
      <c r="P43" s="60"/>
      <c r="Q43" s="60"/>
      <c r="R43" s="60"/>
      <c r="S43" s="61"/>
      <c r="T43" s="61"/>
      <c r="U43" s="61"/>
      <c r="V43" s="73"/>
      <c r="W43" s="73"/>
      <c r="X43" s="73"/>
      <c r="Y43" s="73"/>
      <c r="Z43" s="73"/>
      <c r="AA43" s="73"/>
      <c r="AB43" s="75">
        <v>35</v>
      </c>
      <c r="AC43" s="75">
        <v>0</v>
      </c>
      <c r="AD43" s="75">
        <f t="shared" si="11"/>
        <v>35</v>
      </c>
      <c r="AE43" s="75">
        <v>31</v>
      </c>
      <c r="AF43" s="75">
        <v>0</v>
      </c>
      <c r="AG43" s="75">
        <f t="shared" si="12"/>
        <v>31</v>
      </c>
      <c r="AH43" s="75"/>
      <c r="AI43" s="75"/>
      <c r="AJ43" s="75"/>
      <c r="AK43" s="88"/>
      <c r="AL43" s="88"/>
      <c r="AM43" s="88"/>
      <c r="AN43" s="88"/>
      <c r="AO43" s="88"/>
      <c r="AP43" s="88"/>
      <c r="AQ43" s="60"/>
      <c r="AR43" s="60"/>
      <c r="AS43" s="60"/>
      <c r="AT43" s="60"/>
      <c r="AU43" s="60"/>
      <c r="AV43" s="60"/>
      <c r="AW43" s="90"/>
    </row>
    <row r="44" s="34" customFormat="1" ht="18.9" customHeight="1" spans="1:49">
      <c r="A44" s="60"/>
      <c r="B44" s="61"/>
      <c r="C44" s="61" t="s">
        <v>65</v>
      </c>
      <c r="D44" s="62">
        <v>0</v>
      </c>
      <c r="E44" s="60"/>
      <c r="F44" s="60">
        <f t="shared" si="10"/>
        <v>10571</v>
      </c>
      <c r="G44" s="60">
        <v>983</v>
      </c>
      <c r="H44" s="60">
        <f>I44-G44</f>
        <v>-49</v>
      </c>
      <c r="I44" s="60">
        <v>934</v>
      </c>
      <c r="J44" s="60">
        <v>6000</v>
      </c>
      <c r="K44" s="60"/>
      <c r="L44" s="60"/>
      <c r="M44" s="60">
        <v>9</v>
      </c>
      <c r="N44" s="60"/>
      <c r="O44" s="60"/>
      <c r="P44" s="60"/>
      <c r="Q44" s="60"/>
      <c r="R44" s="60"/>
      <c r="S44" s="61"/>
      <c r="T44" s="61"/>
      <c r="U44" s="61"/>
      <c r="V44" s="73"/>
      <c r="W44" s="73"/>
      <c r="X44" s="73"/>
      <c r="Y44" s="73"/>
      <c r="Z44" s="73"/>
      <c r="AA44" s="73"/>
      <c r="AB44" s="75">
        <v>30</v>
      </c>
      <c r="AC44" s="75">
        <v>-2</v>
      </c>
      <c r="AD44" s="75">
        <f t="shared" si="11"/>
        <v>28</v>
      </c>
      <c r="AE44" s="75">
        <v>21</v>
      </c>
      <c r="AF44" s="75">
        <v>-2</v>
      </c>
      <c r="AG44" s="75">
        <f t="shared" si="12"/>
        <v>19</v>
      </c>
      <c r="AH44" s="75">
        <v>1368</v>
      </c>
      <c r="AI44" s="75">
        <v>-68</v>
      </c>
      <c r="AJ44" s="75">
        <f>AH44+AI44</f>
        <v>1300</v>
      </c>
      <c r="AK44" s="88"/>
      <c r="AL44" s="88"/>
      <c r="AM44" s="88"/>
      <c r="AN44" s="88"/>
      <c r="AO44" s="88"/>
      <c r="AP44" s="88"/>
      <c r="AQ44" s="60"/>
      <c r="AR44" s="60"/>
      <c r="AS44" s="60"/>
      <c r="AT44" s="60"/>
      <c r="AU44" s="60"/>
      <c r="AV44" s="60"/>
      <c r="AW44" s="90"/>
    </row>
    <row r="45" s="34" customFormat="1" ht="18.9" customHeight="1" spans="1:49">
      <c r="A45" s="60"/>
      <c r="B45" s="61"/>
      <c r="C45" s="61" t="s">
        <v>66</v>
      </c>
      <c r="D45" s="62">
        <v>0</v>
      </c>
      <c r="E45" s="60" t="s">
        <v>37</v>
      </c>
      <c r="F45" s="60">
        <f t="shared" si="10"/>
        <v>2053</v>
      </c>
      <c r="G45" s="60">
        <v>1002</v>
      </c>
      <c r="H45" s="60">
        <f>I45-G45</f>
        <v>-50</v>
      </c>
      <c r="I45" s="60">
        <v>952</v>
      </c>
      <c r="J45" s="60"/>
      <c r="K45" s="60"/>
      <c r="L45" s="60"/>
      <c r="M45" s="60">
        <v>25</v>
      </c>
      <c r="N45" s="60"/>
      <c r="O45" s="60"/>
      <c r="P45" s="60"/>
      <c r="Q45" s="60"/>
      <c r="R45" s="60"/>
      <c r="S45" s="61"/>
      <c r="T45" s="61"/>
      <c r="U45" s="61"/>
      <c r="V45" s="73"/>
      <c r="W45" s="73"/>
      <c r="X45" s="73"/>
      <c r="Y45" s="73"/>
      <c r="Z45" s="73"/>
      <c r="AA45" s="73"/>
      <c r="AB45" s="75">
        <v>35</v>
      </c>
      <c r="AC45" s="75">
        <v>-2</v>
      </c>
      <c r="AD45" s="75">
        <f t="shared" si="11"/>
        <v>33</v>
      </c>
      <c r="AE45" s="75">
        <v>31</v>
      </c>
      <c r="AF45" s="75">
        <v>-2</v>
      </c>
      <c r="AG45" s="75">
        <f t="shared" si="12"/>
        <v>29</v>
      </c>
      <c r="AH45" s="75"/>
      <c r="AI45" s="75"/>
      <c r="AJ45" s="75"/>
      <c r="AK45" s="88"/>
      <c r="AL45" s="88"/>
      <c r="AM45" s="88"/>
      <c r="AN45" s="88"/>
      <c r="AO45" s="88"/>
      <c r="AP45" s="88"/>
      <c r="AQ45" s="60"/>
      <c r="AR45" s="60"/>
      <c r="AS45" s="60"/>
      <c r="AT45" s="60"/>
      <c r="AU45" s="60"/>
      <c r="AV45" s="60"/>
      <c r="AW45" s="90"/>
    </row>
    <row r="46" s="34" customFormat="1" ht="18.9" customHeight="1" spans="1:49">
      <c r="A46" s="60"/>
      <c r="B46" s="61"/>
      <c r="C46" s="61" t="s">
        <v>67</v>
      </c>
      <c r="D46" s="62">
        <v>85.498191384413</v>
      </c>
      <c r="E46" s="60" t="s">
        <v>37</v>
      </c>
      <c r="F46" s="60">
        <f t="shared" si="10"/>
        <v>18606.5</v>
      </c>
      <c r="G46" s="60">
        <v>9104</v>
      </c>
      <c r="H46" s="60">
        <f>I46-G46</f>
        <v>117</v>
      </c>
      <c r="I46" s="60">
        <v>9221</v>
      </c>
      <c r="J46" s="60"/>
      <c r="K46" s="60"/>
      <c r="L46" s="60"/>
      <c r="M46" s="60">
        <v>24.5</v>
      </c>
      <c r="N46" s="60"/>
      <c r="O46" s="60"/>
      <c r="P46" s="60"/>
      <c r="Q46" s="60"/>
      <c r="R46" s="60"/>
      <c r="S46" s="61"/>
      <c r="T46" s="61"/>
      <c r="U46" s="61"/>
      <c r="V46" s="73"/>
      <c r="W46" s="73"/>
      <c r="X46" s="73"/>
      <c r="Y46" s="73"/>
      <c r="Z46" s="73"/>
      <c r="AA46" s="73"/>
      <c r="AB46" s="75">
        <v>35</v>
      </c>
      <c r="AC46" s="73">
        <v>2</v>
      </c>
      <c r="AD46" s="75">
        <f t="shared" si="11"/>
        <v>37</v>
      </c>
      <c r="AE46" s="75">
        <v>31</v>
      </c>
      <c r="AF46" s="73">
        <v>2</v>
      </c>
      <c r="AG46" s="75">
        <f t="shared" si="12"/>
        <v>33</v>
      </c>
      <c r="AH46" s="75"/>
      <c r="AI46" s="75"/>
      <c r="AJ46" s="75"/>
      <c r="AK46" s="88"/>
      <c r="AL46" s="88"/>
      <c r="AM46" s="88"/>
      <c r="AN46" s="88"/>
      <c r="AO46" s="88"/>
      <c r="AP46" s="88"/>
      <c r="AQ46" s="60"/>
      <c r="AR46" s="60"/>
      <c r="AS46" s="60"/>
      <c r="AT46" s="60"/>
      <c r="AU46" s="60"/>
      <c r="AV46" s="60"/>
      <c r="AW46" s="90"/>
    </row>
    <row r="47" s="34" customFormat="1" ht="18.9" customHeight="1" spans="1:49">
      <c r="A47" s="60"/>
      <c r="B47" s="61"/>
      <c r="C47" s="61" t="s">
        <v>68</v>
      </c>
      <c r="D47" s="62">
        <v>19.7915831893688</v>
      </c>
      <c r="E47" s="60" t="s">
        <v>37</v>
      </c>
      <c r="F47" s="60">
        <f t="shared" si="10"/>
        <v>1177</v>
      </c>
      <c r="G47" s="60"/>
      <c r="H47" s="60"/>
      <c r="I47" s="60"/>
      <c r="J47" s="60"/>
      <c r="K47" s="60"/>
      <c r="L47" s="60"/>
      <c r="M47" s="60">
        <v>15</v>
      </c>
      <c r="N47" s="60"/>
      <c r="O47" s="60"/>
      <c r="P47" s="60"/>
      <c r="Q47" s="60"/>
      <c r="R47" s="60"/>
      <c r="S47" s="61">
        <v>500</v>
      </c>
      <c r="T47" s="61">
        <v>0</v>
      </c>
      <c r="U47" s="61">
        <f>S47+T47</f>
        <v>500</v>
      </c>
      <c r="V47" s="73"/>
      <c r="W47" s="73"/>
      <c r="X47" s="73"/>
      <c r="Y47" s="73"/>
      <c r="Z47" s="73"/>
      <c r="AA47" s="73"/>
      <c r="AB47" s="75">
        <v>50</v>
      </c>
      <c r="AC47" s="75">
        <v>0</v>
      </c>
      <c r="AD47" s="75">
        <f t="shared" si="11"/>
        <v>50</v>
      </c>
      <c r="AE47" s="75">
        <v>31</v>
      </c>
      <c r="AF47" s="75">
        <v>0</v>
      </c>
      <c r="AG47" s="75">
        <f t="shared" si="12"/>
        <v>31</v>
      </c>
      <c r="AH47" s="75"/>
      <c r="AI47" s="75"/>
      <c r="AJ47" s="75"/>
      <c r="AK47" s="88"/>
      <c r="AL47" s="88"/>
      <c r="AM47" s="88"/>
      <c r="AN47" s="88"/>
      <c r="AO47" s="88"/>
      <c r="AP47" s="88"/>
      <c r="AQ47" s="60"/>
      <c r="AR47" s="60"/>
      <c r="AS47" s="60"/>
      <c r="AT47" s="60"/>
      <c r="AU47" s="60"/>
      <c r="AV47" s="60"/>
      <c r="AW47" s="90"/>
    </row>
    <row r="48" s="34" customFormat="1" ht="18.9" customHeight="1" spans="1:49">
      <c r="A48" s="60">
        <v>5</v>
      </c>
      <c r="B48" s="61" t="s">
        <v>69</v>
      </c>
      <c r="C48" s="61" t="s">
        <v>69</v>
      </c>
      <c r="D48" s="62">
        <v>0</v>
      </c>
      <c r="E48" s="60" t="s">
        <v>37</v>
      </c>
      <c r="F48" s="60">
        <f t="shared" si="10"/>
        <v>18528</v>
      </c>
      <c r="G48" s="60">
        <v>3111</v>
      </c>
      <c r="H48" s="60">
        <f>I48-G48</f>
        <v>-156</v>
      </c>
      <c r="I48" s="60">
        <v>2955</v>
      </c>
      <c r="J48" s="60"/>
      <c r="K48" s="60"/>
      <c r="L48" s="60"/>
      <c r="M48" s="60">
        <v>72</v>
      </c>
      <c r="N48" s="60"/>
      <c r="O48" s="60"/>
      <c r="P48" s="60"/>
      <c r="Q48" s="60"/>
      <c r="R48" s="60"/>
      <c r="S48" s="61"/>
      <c r="T48" s="61"/>
      <c r="U48" s="61"/>
      <c r="V48" s="73">
        <v>3200</v>
      </c>
      <c r="W48" s="73">
        <v>-160</v>
      </c>
      <c r="X48" s="61">
        <f>V48+W48</f>
        <v>3040</v>
      </c>
      <c r="Y48" s="73">
        <v>3338</v>
      </c>
      <c r="Z48" s="73">
        <f>AA48-Y48</f>
        <v>-167</v>
      </c>
      <c r="AA48" s="73">
        <v>3171</v>
      </c>
      <c r="AB48" s="75">
        <v>35</v>
      </c>
      <c r="AC48" s="75">
        <v>-2</v>
      </c>
      <c r="AD48" s="75">
        <f t="shared" si="11"/>
        <v>33</v>
      </c>
      <c r="AE48" s="75">
        <v>31</v>
      </c>
      <c r="AF48" s="75">
        <v>-2</v>
      </c>
      <c r="AG48" s="75">
        <f t="shared" si="12"/>
        <v>29</v>
      </c>
      <c r="AH48" s="75"/>
      <c r="AI48" s="75"/>
      <c r="AJ48" s="75"/>
      <c r="AK48" s="88"/>
      <c r="AL48" s="88"/>
      <c r="AM48" s="88"/>
      <c r="AN48" s="88"/>
      <c r="AO48" s="88"/>
      <c r="AP48" s="88"/>
      <c r="AQ48" s="57"/>
      <c r="AR48" s="57"/>
      <c r="AS48" s="57"/>
      <c r="AT48" s="57"/>
      <c r="AU48" s="57"/>
      <c r="AV48" s="57"/>
      <c r="AW48" s="90"/>
    </row>
    <row r="49" s="38" customFormat="1" ht="18.9" customHeight="1" spans="1:49">
      <c r="A49" s="57">
        <v>6</v>
      </c>
      <c r="B49" s="56" t="s">
        <v>70</v>
      </c>
      <c r="C49" s="56" t="s">
        <v>30</v>
      </c>
      <c r="D49" s="59"/>
      <c r="E49" s="57"/>
      <c r="F49" s="57">
        <f t="shared" ref="F49:AV49" si="13">SUM(F50:F60)</f>
        <v>32262.5</v>
      </c>
      <c r="G49" s="56">
        <f t="shared" si="13"/>
        <v>7525</v>
      </c>
      <c r="H49" s="56">
        <f t="shared" si="13"/>
        <v>-153</v>
      </c>
      <c r="I49" s="56">
        <f t="shared" si="13"/>
        <v>7372</v>
      </c>
      <c r="J49" s="56">
        <f t="shared" si="13"/>
        <v>0</v>
      </c>
      <c r="K49" s="56">
        <f t="shared" si="13"/>
        <v>0</v>
      </c>
      <c r="L49" s="56">
        <f t="shared" si="13"/>
        <v>0</v>
      </c>
      <c r="M49" s="56">
        <f t="shared" si="13"/>
        <v>83.5</v>
      </c>
      <c r="N49" s="56">
        <f t="shared" si="13"/>
        <v>0</v>
      </c>
      <c r="O49" s="56">
        <f t="shared" si="13"/>
        <v>0</v>
      </c>
      <c r="P49" s="56">
        <f t="shared" si="13"/>
        <v>10</v>
      </c>
      <c r="Q49" s="56">
        <f t="shared" si="13"/>
        <v>0</v>
      </c>
      <c r="R49" s="56">
        <f t="shared" si="13"/>
        <v>0</v>
      </c>
      <c r="S49" s="56">
        <f t="shared" si="13"/>
        <v>800</v>
      </c>
      <c r="T49" s="56">
        <f t="shared" si="13"/>
        <v>0</v>
      </c>
      <c r="U49" s="56">
        <f t="shared" si="13"/>
        <v>800</v>
      </c>
      <c r="V49" s="56">
        <f t="shared" si="13"/>
        <v>0</v>
      </c>
      <c r="W49" s="56">
        <f t="shared" si="13"/>
        <v>0</v>
      </c>
      <c r="X49" s="56">
        <f t="shared" si="13"/>
        <v>0</v>
      </c>
      <c r="Y49" s="56">
        <f t="shared" si="13"/>
        <v>3688</v>
      </c>
      <c r="Z49" s="56">
        <f t="shared" si="13"/>
        <v>150</v>
      </c>
      <c r="AA49" s="56">
        <f t="shared" si="13"/>
        <v>3838</v>
      </c>
      <c r="AB49" s="56">
        <f t="shared" si="13"/>
        <v>821</v>
      </c>
      <c r="AC49" s="56">
        <f t="shared" si="13"/>
        <v>7</v>
      </c>
      <c r="AD49" s="56">
        <f t="shared" si="13"/>
        <v>827</v>
      </c>
      <c r="AE49" s="56">
        <f t="shared" si="13"/>
        <v>280</v>
      </c>
      <c r="AF49" s="56">
        <f t="shared" si="13"/>
        <v>6</v>
      </c>
      <c r="AG49" s="56">
        <f t="shared" si="13"/>
        <v>286</v>
      </c>
      <c r="AH49" s="85">
        <f t="shared" si="13"/>
        <v>2845</v>
      </c>
      <c r="AI49" s="85">
        <f t="shared" si="13"/>
        <v>116</v>
      </c>
      <c r="AJ49" s="85">
        <f t="shared" si="13"/>
        <v>2961</v>
      </c>
      <c r="AK49" s="56">
        <f t="shared" si="13"/>
        <v>0</v>
      </c>
      <c r="AL49" s="56">
        <f t="shared" si="13"/>
        <v>0</v>
      </c>
      <c r="AM49" s="56">
        <f t="shared" si="13"/>
        <v>0</v>
      </c>
      <c r="AN49" s="56">
        <f t="shared" si="13"/>
        <v>0</v>
      </c>
      <c r="AO49" s="56">
        <f t="shared" si="13"/>
        <v>0</v>
      </c>
      <c r="AP49" s="56">
        <f t="shared" si="13"/>
        <v>0</v>
      </c>
      <c r="AQ49" s="56">
        <f t="shared" si="13"/>
        <v>0</v>
      </c>
      <c r="AR49" s="56">
        <f t="shared" si="13"/>
        <v>0</v>
      </c>
      <c r="AS49" s="56">
        <f t="shared" si="13"/>
        <v>0</v>
      </c>
      <c r="AT49" s="56">
        <f t="shared" si="13"/>
        <v>0</v>
      </c>
      <c r="AU49" s="56">
        <f t="shared" si="13"/>
        <v>0</v>
      </c>
      <c r="AV49" s="56">
        <f t="shared" si="13"/>
        <v>0</v>
      </c>
      <c r="AW49" s="88"/>
    </row>
    <row r="50" s="34" customFormat="1" ht="18.9" customHeight="1" spans="1:49">
      <c r="A50" s="60"/>
      <c r="B50" s="61"/>
      <c r="C50" s="61" t="s">
        <v>71</v>
      </c>
      <c r="D50" s="62">
        <v>20</v>
      </c>
      <c r="E50" s="60"/>
      <c r="F50" s="60">
        <f t="shared" si="10"/>
        <v>11</v>
      </c>
      <c r="G50" s="60"/>
      <c r="H50" s="60"/>
      <c r="I50" s="60"/>
      <c r="J50" s="61"/>
      <c r="K50" s="61"/>
      <c r="L50" s="61"/>
      <c r="M50" s="61"/>
      <c r="N50" s="61"/>
      <c r="O50" s="61"/>
      <c r="P50" s="61">
        <v>10</v>
      </c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>
        <v>1</v>
      </c>
      <c r="AD50" s="61"/>
      <c r="AE50" s="61"/>
      <c r="AF50" s="61"/>
      <c r="AG50" s="61"/>
      <c r="AH50" s="86"/>
      <c r="AI50" s="86"/>
      <c r="AJ50" s="86"/>
      <c r="AK50" s="90"/>
      <c r="AL50" s="90"/>
      <c r="AM50" s="90"/>
      <c r="AN50" s="90"/>
      <c r="AO50" s="90"/>
      <c r="AP50" s="90"/>
      <c r="AQ50" s="61"/>
      <c r="AR50" s="61"/>
      <c r="AS50" s="61"/>
      <c r="AT50" s="61"/>
      <c r="AU50" s="61"/>
      <c r="AV50" s="61"/>
      <c r="AW50" s="90"/>
    </row>
    <row r="51" s="34" customFormat="1" ht="18.9" customHeight="1" spans="1:49">
      <c r="A51" s="60"/>
      <c r="B51" s="61"/>
      <c r="C51" s="61" t="s">
        <v>72</v>
      </c>
      <c r="D51" s="62">
        <v>0</v>
      </c>
      <c r="E51" s="60"/>
      <c r="F51" s="60">
        <f t="shared" si="10"/>
        <v>10389</v>
      </c>
      <c r="G51" s="60">
        <v>5415</v>
      </c>
      <c r="H51" s="60">
        <f>I51-G51</f>
        <v>-270</v>
      </c>
      <c r="I51" s="60">
        <v>5145</v>
      </c>
      <c r="J51" s="60"/>
      <c r="K51" s="60"/>
      <c r="L51" s="60"/>
      <c r="M51" s="60">
        <v>5</v>
      </c>
      <c r="N51" s="60"/>
      <c r="O51" s="60"/>
      <c r="P51" s="60"/>
      <c r="Q51" s="60"/>
      <c r="R51" s="60"/>
      <c r="S51" s="61"/>
      <c r="T51" s="61"/>
      <c r="U51" s="61"/>
      <c r="V51" s="73"/>
      <c r="W51" s="73"/>
      <c r="X51" s="73"/>
      <c r="Y51" s="73"/>
      <c r="Z51" s="73"/>
      <c r="AA51" s="73"/>
      <c r="AB51" s="75">
        <v>30</v>
      </c>
      <c r="AC51" s="75">
        <v>-2</v>
      </c>
      <c r="AD51" s="75">
        <f t="shared" ref="AD51:AD60" si="14">AB51+AC51</f>
        <v>28</v>
      </c>
      <c r="AE51" s="75">
        <v>21</v>
      </c>
      <c r="AF51" s="75">
        <v>-2</v>
      </c>
      <c r="AG51" s="75">
        <f t="shared" ref="AG51:AG60" si="15">AE51+AF51</f>
        <v>19</v>
      </c>
      <c r="AH51" s="75"/>
      <c r="AI51" s="75"/>
      <c r="AJ51" s="75"/>
      <c r="AK51" s="87"/>
      <c r="AL51" s="87"/>
      <c r="AM51" s="87"/>
      <c r="AN51" s="87"/>
      <c r="AO51" s="87"/>
      <c r="AP51" s="87"/>
      <c r="AQ51" s="60"/>
      <c r="AR51" s="60"/>
      <c r="AS51" s="60"/>
      <c r="AT51" s="60"/>
      <c r="AU51" s="60"/>
      <c r="AV51" s="60"/>
      <c r="AW51" s="95"/>
    </row>
    <row r="52" s="39" customFormat="1" ht="18.9" customHeight="1" spans="1:49">
      <c r="A52" s="60"/>
      <c r="B52" s="61"/>
      <c r="C52" s="61" t="s">
        <v>73</v>
      </c>
      <c r="D52" s="62">
        <v>100</v>
      </c>
      <c r="E52" s="60" t="s">
        <v>37</v>
      </c>
      <c r="F52" s="60">
        <f t="shared" si="10"/>
        <v>182.5</v>
      </c>
      <c r="G52" s="60"/>
      <c r="H52" s="60"/>
      <c r="I52" s="60"/>
      <c r="J52" s="60"/>
      <c r="K52" s="60"/>
      <c r="L52" s="60"/>
      <c r="M52" s="60">
        <v>4.5</v>
      </c>
      <c r="N52" s="60"/>
      <c r="O52" s="60"/>
      <c r="P52" s="60"/>
      <c r="Q52" s="60"/>
      <c r="R52" s="60"/>
      <c r="S52" s="61"/>
      <c r="T52" s="61"/>
      <c r="U52" s="61"/>
      <c r="V52" s="73"/>
      <c r="W52" s="73"/>
      <c r="X52" s="73"/>
      <c r="Y52" s="73"/>
      <c r="Z52" s="73"/>
      <c r="AA52" s="73"/>
      <c r="AB52" s="75">
        <v>56</v>
      </c>
      <c r="AC52" s="73">
        <v>1</v>
      </c>
      <c r="AD52" s="75">
        <f t="shared" si="14"/>
        <v>57</v>
      </c>
      <c r="AE52" s="75">
        <v>31</v>
      </c>
      <c r="AF52" s="73">
        <v>1</v>
      </c>
      <c r="AG52" s="75">
        <f t="shared" si="15"/>
        <v>32</v>
      </c>
      <c r="AH52" s="75"/>
      <c r="AI52" s="75"/>
      <c r="AJ52" s="75"/>
      <c r="AK52" s="88"/>
      <c r="AL52" s="88"/>
      <c r="AM52" s="88"/>
      <c r="AN52" s="88"/>
      <c r="AO52" s="88"/>
      <c r="AP52" s="88"/>
      <c r="AQ52" s="60"/>
      <c r="AR52" s="60"/>
      <c r="AS52" s="60"/>
      <c r="AT52" s="60"/>
      <c r="AU52" s="60"/>
      <c r="AV52" s="60"/>
      <c r="AW52" s="90"/>
    </row>
    <row r="53" s="34" customFormat="1" ht="18.9" customHeight="1" spans="1:49">
      <c r="A53" s="60"/>
      <c r="B53" s="61"/>
      <c r="C53" s="61" t="s">
        <v>74</v>
      </c>
      <c r="D53" s="62">
        <v>49.5947368421053</v>
      </c>
      <c r="E53" s="60" t="s">
        <v>37</v>
      </c>
      <c r="F53" s="60">
        <f t="shared" si="10"/>
        <v>138.5</v>
      </c>
      <c r="G53" s="60"/>
      <c r="H53" s="60"/>
      <c r="I53" s="60"/>
      <c r="J53" s="60"/>
      <c r="K53" s="60"/>
      <c r="L53" s="60"/>
      <c r="M53" s="60">
        <v>6.5</v>
      </c>
      <c r="N53" s="60"/>
      <c r="O53" s="60"/>
      <c r="P53" s="60"/>
      <c r="Q53" s="60"/>
      <c r="R53" s="60"/>
      <c r="S53" s="61"/>
      <c r="T53" s="61"/>
      <c r="U53" s="61"/>
      <c r="V53" s="73"/>
      <c r="W53" s="73"/>
      <c r="X53" s="73"/>
      <c r="Y53" s="73"/>
      <c r="Z53" s="73"/>
      <c r="AA53" s="73"/>
      <c r="AB53" s="75">
        <v>35</v>
      </c>
      <c r="AC53" s="75">
        <v>0</v>
      </c>
      <c r="AD53" s="75">
        <f t="shared" si="14"/>
        <v>35</v>
      </c>
      <c r="AE53" s="75">
        <v>31</v>
      </c>
      <c r="AF53" s="75">
        <v>0</v>
      </c>
      <c r="AG53" s="75">
        <f t="shared" si="15"/>
        <v>31</v>
      </c>
      <c r="AH53" s="75"/>
      <c r="AI53" s="75"/>
      <c r="AJ53" s="75"/>
      <c r="AK53" s="88"/>
      <c r="AL53" s="88"/>
      <c r="AM53" s="88"/>
      <c r="AN53" s="88"/>
      <c r="AO53" s="88"/>
      <c r="AP53" s="88"/>
      <c r="AQ53" s="60"/>
      <c r="AR53" s="60"/>
      <c r="AS53" s="60"/>
      <c r="AT53" s="60"/>
      <c r="AU53" s="60"/>
      <c r="AV53" s="60"/>
      <c r="AW53" s="90"/>
    </row>
    <row r="54" s="34" customFormat="1" ht="18.9" customHeight="1" spans="1:49">
      <c r="A54" s="60"/>
      <c r="B54" s="61"/>
      <c r="C54" s="61" t="s">
        <v>75</v>
      </c>
      <c r="D54" s="62">
        <v>95.7615894039735</v>
      </c>
      <c r="E54" s="60" t="s">
        <v>37</v>
      </c>
      <c r="F54" s="60">
        <f t="shared" si="10"/>
        <v>147.5</v>
      </c>
      <c r="G54" s="60"/>
      <c r="H54" s="60"/>
      <c r="I54" s="60"/>
      <c r="J54" s="60"/>
      <c r="K54" s="60"/>
      <c r="L54" s="60"/>
      <c r="M54" s="60">
        <v>11.5</v>
      </c>
      <c r="N54" s="60"/>
      <c r="O54" s="60"/>
      <c r="P54" s="60"/>
      <c r="Q54" s="60"/>
      <c r="R54" s="60"/>
      <c r="S54" s="61"/>
      <c r="T54" s="61"/>
      <c r="U54" s="61"/>
      <c r="V54" s="73"/>
      <c r="W54" s="73"/>
      <c r="X54" s="73"/>
      <c r="Y54" s="73"/>
      <c r="Z54" s="73"/>
      <c r="AA54" s="73"/>
      <c r="AB54" s="75">
        <v>35</v>
      </c>
      <c r="AC54" s="73">
        <v>1</v>
      </c>
      <c r="AD54" s="75">
        <f t="shared" si="14"/>
        <v>36</v>
      </c>
      <c r="AE54" s="75">
        <v>31</v>
      </c>
      <c r="AF54" s="73">
        <v>1</v>
      </c>
      <c r="AG54" s="75">
        <f t="shared" si="15"/>
        <v>32</v>
      </c>
      <c r="AH54" s="75"/>
      <c r="AI54" s="75"/>
      <c r="AJ54" s="75"/>
      <c r="AK54" s="88"/>
      <c r="AL54" s="88"/>
      <c r="AM54" s="88"/>
      <c r="AN54" s="88"/>
      <c r="AO54" s="88"/>
      <c r="AP54" s="88"/>
      <c r="AQ54" s="60"/>
      <c r="AR54" s="60"/>
      <c r="AS54" s="60"/>
      <c r="AT54" s="60"/>
      <c r="AU54" s="60"/>
      <c r="AV54" s="60"/>
      <c r="AW54" s="90"/>
    </row>
    <row r="55" s="34" customFormat="1" ht="18.9" customHeight="1" spans="1:49">
      <c r="A55" s="60"/>
      <c r="B55" s="61"/>
      <c r="C55" s="61" t="s">
        <v>76</v>
      </c>
      <c r="D55" s="62">
        <v>81.8413011335633</v>
      </c>
      <c r="E55" s="60"/>
      <c r="F55" s="60">
        <f t="shared" si="10"/>
        <v>8694</v>
      </c>
      <c r="G55" s="60"/>
      <c r="H55" s="60"/>
      <c r="I55" s="60"/>
      <c r="J55" s="60"/>
      <c r="K55" s="60"/>
      <c r="L55" s="60"/>
      <c r="M55" s="60">
        <v>12</v>
      </c>
      <c r="N55" s="60"/>
      <c r="O55" s="60"/>
      <c r="P55" s="60"/>
      <c r="Q55" s="60"/>
      <c r="R55" s="60"/>
      <c r="S55" s="61"/>
      <c r="T55" s="61"/>
      <c r="U55" s="61"/>
      <c r="V55" s="73"/>
      <c r="W55" s="73"/>
      <c r="X55" s="73"/>
      <c r="Y55" s="73">
        <v>3688</v>
      </c>
      <c r="Z55" s="73">
        <f>AA55-Y55</f>
        <v>150</v>
      </c>
      <c r="AA55" s="73">
        <v>3838</v>
      </c>
      <c r="AB55" s="75">
        <v>480</v>
      </c>
      <c r="AC55" s="73">
        <v>1</v>
      </c>
      <c r="AD55" s="75">
        <f t="shared" si="14"/>
        <v>481</v>
      </c>
      <c r="AE55" s="75">
        <v>21</v>
      </c>
      <c r="AF55" s="73">
        <v>1</v>
      </c>
      <c r="AG55" s="75">
        <f t="shared" si="15"/>
        <v>22</v>
      </c>
      <c r="AH55" s="75"/>
      <c r="AI55" s="75"/>
      <c r="AJ55" s="75"/>
      <c r="AK55" s="88"/>
      <c r="AL55" s="88"/>
      <c r="AM55" s="88"/>
      <c r="AN55" s="88"/>
      <c r="AO55" s="88"/>
      <c r="AP55" s="88"/>
      <c r="AQ55" s="60"/>
      <c r="AR55" s="60"/>
      <c r="AS55" s="60"/>
      <c r="AT55" s="60"/>
      <c r="AU55" s="60"/>
      <c r="AV55" s="60"/>
      <c r="AW55" s="96"/>
    </row>
    <row r="56" s="39" customFormat="1" ht="18.9" customHeight="1" spans="1:49">
      <c r="A56" s="60"/>
      <c r="B56" s="61"/>
      <c r="C56" s="61" t="s">
        <v>77</v>
      </c>
      <c r="D56" s="62">
        <v>85.2575488454707</v>
      </c>
      <c r="E56" s="60" t="s">
        <v>37</v>
      </c>
      <c r="F56" s="60">
        <f t="shared" si="10"/>
        <v>8459.5</v>
      </c>
      <c r="G56" s="60">
        <v>2110</v>
      </c>
      <c r="H56" s="60">
        <f>I56-G56</f>
        <v>117</v>
      </c>
      <c r="I56" s="60">
        <v>2227</v>
      </c>
      <c r="J56" s="60"/>
      <c r="K56" s="60"/>
      <c r="L56" s="60"/>
      <c r="M56" s="60">
        <v>11.5</v>
      </c>
      <c r="N56" s="60"/>
      <c r="O56" s="60"/>
      <c r="P56" s="60"/>
      <c r="Q56" s="60"/>
      <c r="R56" s="60"/>
      <c r="S56" s="61"/>
      <c r="T56" s="61"/>
      <c r="U56" s="61"/>
      <c r="V56" s="73"/>
      <c r="W56" s="73"/>
      <c r="X56" s="73"/>
      <c r="Y56" s="73"/>
      <c r="Z56" s="73"/>
      <c r="AA56" s="73"/>
      <c r="AB56" s="75">
        <v>35</v>
      </c>
      <c r="AC56" s="73">
        <v>1</v>
      </c>
      <c r="AD56" s="75">
        <f t="shared" si="14"/>
        <v>36</v>
      </c>
      <c r="AE56" s="75">
        <v>31</v>
      </c>
      <c r="AF56" s="73">
        <v>1</v>
      </c>
      <c r="AG56" s="75">
        <f t="shared" si="15"/>
        <v>32</v>
      </c>
      <c r="AH56" s="75">
        <v>1881</v>
      </c>
      <c r="AI56" s="75">
        <v>48</v>
      </c>
      <c r="AJ56" s="75">
        <f>AH56+AI56</f>
        <v>1929</v>
      </c>
      <c r="AK56" s="88"/>
      <c r="AL56" s="88"/>
      <c r="AM56" s="88"/>
      <c r="AN56" s="88"/>
      <c r="AO56" s="88"/>
      <c r="AP56" s="88"/>
      <c r="AQ56" s="60"/>
      <c r="AR56" s="60"/>
      <c r="AS56" s="60"/>
      <c r="AT56" s="60"/>
      <c r="AU56" s="60"/>
      <c r="AV56" s="60"/>
      <c r="AW56" s="90"/>
    </row>
    <row r="57" s="34" customFormat="1" ht="18.9" customHeight="1" spans="1:49">
      <c r="A57" s="60"/>
      <c r="B57" s="61"/>
      <c r="C57" s="61" t="s">
        <v>78</v>
      </c>
      <c r="D57" s="62">
        <v>73.394495412844</v>
      </c>
      <c r="E57" s="60"/>
      <c r="F57" s="60">
        <f t="shared" si="10"/>
        <v>116</v>
      </c>
      <c r="G57" s="60"/>
      <c r="H57" s="60"/>
      <c r="I57" s="60"/>
      <c r="J57" s="60"/>
      <c r="K57" s="60"/>
      <c r="L57" s="60"/>
      <c r="M57" s="60">
        <v>10</v>
      </c>
      <c r="N57" s="60"/>
      <c r="O57" s="60"/>
      <c r="P57" s="60"/>
      <c r="Q57" s="60"/>
      <c r="R57" s="60"/>
      <c r="S57" s="61"/>
      <c r="T57" s="61"/>
      <c r="U57" s="61"/>
      <c r="V57" s="73"/>
      <c r="W57" s="73"/>
      <c r="X57" s="73"/>
      <c r="Y57" s="73"/>
      <c r="Z57" s="73"/>
      <c r="AA57" s="73"/>
      <c r="AB57" s="75">
        <v>30</v>
      </c>
      <c r="AC57" s="73">
        <v>1</v>
      </c>
      <c r="AD57" s="75">
        <f t="shared" si="14"/>
        <v>31</v>
      </c>
      <c r="AE57" s="75">
        <v>21</v>
      </c>
      <c r="AF57" s="73">
        <v>1</v>
      </c>
      <c r="AG57" s="75">
        <f t="shared" si="15"/>
        <v>22</v>
      </c>
      <c r="AH57" s="75"/>
      <c r="AI57" s="75"/>
      <c r="AJ57" s="75"/>
      <c r="AK57" s="88"/>
      <c r="AL57" s="88"/>
      <c r="AM57" s="88"/>
      <c r="AN57" s="88"/>
      <c r="AO57" s="88"/>
      <c r="AP57" s="88"/>
      <c r="AQ57" s="60"/>
      <c r="AR57" s="60"/>
      <c r="AS57" s="60"/>
      <c r="AT57" s="60"/>
      <c r="AU57" s="60"/>
      <c r="AV57" s="60"/>
      <c r="AW57" s="90"/>
    </row>
    <row r="58" s="39" customFormat="1" ht="18.9" customHeight="1" spans="1:49">
      <c r="A58" s="60"/>
      <c r="B58" s="61"/>
      <c r="C58" s="61" t="s">
        <v>79</v>
      </c>
      <c r="D58" s="62">
        <v>77.615298087739</v>
      </c>
      <c r="E58" s="60" t="s">
        <v>37</v>
      </c>
      <c r="F58" s="60">
        <f t="shared" si="10"/>
        <v>2211.5</v>
      </c>
      <c r="G58" s="60"/>
      <c r="H58" s="60"/>
      <c r="I58" s="60"/>
      <c r="J58" s="60"/>
      <c r="K58" s="60"/>
      <c r="L58" s="60"/>
      <c r="M58" s="60">
        <v>11.5</v>
      </c>
      <c r="N58" s="60"/>
      <c r="O58" s="60"/>
      <c r="P58" s="60"/>
      <c r="Q58" s="60"/>
      <c r="R58" s="60"/>
      <c r="S58" s="61"/>
      <c r="T58" s="61"/>
      <c r="U58" s="61"/>
      <c r="V58" s="73"/>
      <c r="W58" s="73"/>
      <c r="X58" s="73"/>
      <c r="Y58" s="73"/>
      <c r="Z58" s="73"/>
      <c r="AA58" s="73"/>
      <c r="AB58" s="75">
        <v>35</v>
      </c>
      <c r="AC58" s="73">
        <v>1</v>
      </c>
      <c r="AD58" s="75">
        <f t="shared" si="14"/>
        <v>36</v>
      </c>
      <c r="AE58" s="75">
        <v>31</v>
      </c>
      <c r="AF58" s="73">
        <v>1</v>
      </c>
      <c r="AG58" s="75">
        <f t="shared" si="15"/>
        <v>32</v>
      </c>
      <c r="AH58" s="75">
        <v>964</v>
      </c>
      <c r="AI58" s="75">
        <v>68</v>
      </c>
      <c r="AJ58" s="75">
        <f>AH58+AI58</f>
        <v>1032</v>
      </c>
      <c r="AK58" s="88"/>
      <c r="AL58" s="88"/>
      <c r="AM58" s="88"/>
      <c r="AN58" s="88"/>
      <c r="AO58" s="88"/>
      <c r="AP58" s="88"/>
      <c r="AQ58" s="60"/>
      <c r="AR58" s="60"/>
      <c r="AS58" s="60"/>
      <c r="AT58" s="60"/>
      <c r="AU58" s="60"/>
      <c r="AV58" s="60"/>
      <c r="AW58" s="90"/>
    </row>
    <row r="59" s="34" customFormat="1" ht="18.9" customHeight="1" spans="1:49">
      <c r="A59" s="60"/>
      <c r="B59" s="61"/>
      <c r="C59" s="61" t="s">
        <v>80</v>
      </c>
      <c r="D59" s="62">
        <v>90.9090909090909</v>
      </c>
      <c r="E59" s="60" t="s">
        <v>37</v>
      </c>
      <c r="F59" s="60">
        <f t="shared" si="10"/>
        <v>1774</v>
      </c>
      <c r="G59" s="60"/>
      <c r="H59" s="60"/>
      <c r="I59" s="60"/>
      <c r="J59" s="60"/>
      <c r="K59" s="60"/>
      <c r="L59" s="60"/>
      <c r="M59" s="60">
        <v>8</v>
      </c>
      <c r="N59" s="60"/>
      <c r="O59" s="60"/>
      <c r="P59" s="60"/>
      <c r="Q59" s="60"/>
      <c r="R59" s="60"/>
      <c r="S59" s="74">
        <v>800</v>
      </c>
      <c r="T59" s="74">
        <v>0</v>
      </c>
      <c r="U59" s="74">
        <f>S59+T59</f>
        <v>800</v>
      </c>
      <c r="V59" s="73"/>
      <c r="W59" s="73"/>
      <c r="X59" s="73"/>
      <c r="Y59" s="73"/>
      <c r="Z59" s="73"/>
      <c r="AA59" s="73"/>
      <c r="AB59" s="75">
        <v>50</v>
      </c>
      <c r="AC59" s="73">
        <v>1</v>
      </c>
      <c r="AD59" s="75">
        <f t="shared" si="14"/>
        <v>51</v>
      </c>
      <c r="AE59" s="75">
        <v>31</v>
      </c>
      <c r="AF59" s="73">
        <v>1</v>
      </c>
      <c r="AG59" s="75">
        <f t="shared" si="15"/>
        <v>32</v>
      </c>
      <c r="AH59" s="75"/>
      <c r="AI59" s="75"/>
      <c r="AJ59" s="75"/>
      <c r="AK59" s="88"/>
      <c r="AL59" s="88"/>
      <c r="AM59" s="88"/>
      <c r="AN59" s="88"/>
      <c r="AO59" s="88"/>
      <c r="AP59" s="88"/>
      <c r="AQ59" s="60"/>
      <c r="AR59" s="60"/>
      <c r="AS59" s="60"/>
      <c r="AT59" s="60"/>
      <c r="AU59" s="60"/>
      <c r="AV59" s="60"/>
      <c r="AW59" s="90"/>
    </row>
    <row r="60" s="34" customFormat="1" ht="18.9" customHeight="1" spans="1:49">
      <c r="A60" s="60"/>
      <c r="B60" s="61"/>
      <c r="C60" s="61" t="s">
        <v>81</v>
      </c>
      <c r="D60" s="62">
        <v>98.8591102151439</v>
      </c>
      <c r="E60" s="60" t="s">
        <v>37</v>
      </c>
      <c r="F60" s="60">
        <f t="shared" si="10"/>
        <v>139</v>
      </c>
      <c r="G60" s="60"/>
      <c r="H60" s="60"/>
      <c r="I60" s="60"/>
      <c r="J60" s="60"/>
      <c r="K60" s="60"/>
      <c r="L60" s="60"/>
      <c r="M60" s="60">
        <v>3</v>
      </c>
      <c r="N60" s="60"/>
      <c r="O60" s="60"/>
      <c r="P60" s="60"/>
      <c r="Q60" s="60"/>
      <c r="R60" s="60"/>
      <c r="S60" s="61"/>
      <c r="T60" s="61"/>
      <c r="U60" s="61"/>
      <c r="V60" s="73"/>
      <c r="W60" s="73"/>
      <c r="X60" s="73"/>
      <c r="Y60" s="73"/>
      <c r="Z60" s="73"/>
      <c r="AA60" s="73"/>
      <c r="AB60" s="75">
        <v>35</v>
      </c>
      <c r="AC60" s="73">
        <v>1</v>
      </c>
      <c r="AD60" s="75">
        <f t="shared" si="14"/>
        <v>36</v>
      </c>
      <c r="AE60" s="75">
        <v>31</v>
      </c>
      <c r="AF60" s="73">
        <v>1</v>
      </c>
      <c r="AG60" s="75">
        <f t="shared" si="15"/>
        <v>32</v>
      </c>
      <c r="AH60" s="75"/>
      <c r="AI60" s="75"/>
      <c r="AJ60" s="75"/>
      <c r="AK60" s="88"/>
      <c r="AL60" s="88"/>
      <c r="AM60" s="88"/>
      <c r="AN60" s="88"/>
      <c r="AO60" s="88"/>
      <c r="AP60" s="88"/>
      <c r="AQ60" s="60"/>
      <c r="AR60" s="60"/>
      <c r="AS60" s="60"/>
      <c r="AT60" s="60"/>
      <c r="AU60" s="60"/>
      <c r="AV60" s="60"/>
      <c r="AW60" s="90"/>
    </row>
    <row r="61" s="38" customFormat="1" ht="18.9" customHeight="1" spans="1:49">
      <c r="A61" s="57">
        <v>7</v>
      </c>
      <c r="B61" s="56" t="s">
        <v>82</v>
      </c>
      <c r="C61" s="56" t="s">
        <v>30</v>
      </c>
      <c r="D61" s="59"/>
      <c r="E61" s="57"/>
      <c r="F61" s="57">
        <f t="shared" ref="F61:AV61" si="16">SUM(F62:F71)</f>
        <v>11462</v>
      </c>
      <c r="G61" s="56">
        <f t="shared" si="16"/>
        <v>879</v>
      </c>
      <c r="H61" s="56">
        <f t="shared" si="16"/>
        <v>0</v>
      </c>
      <c r="I61" s="56">
        <f t="shared" si="16"/>
        <v>879</v>
      </c>
      <c r="J61" s="56">
        <f t="shared" si="16"/>
        <v>0</v>
      </c>
      <c r="K61" s="56">
        <f t="shared" si="16"/>
        <v>0</v>
      </c>
      <c r="L61" s="56">
        <f t="shared" si="16"/>
        <v>0</v>
      </c>
      <c r="M61" s="56">
        <f t="shared" si="16"/>
        <v>242</v>
      </c>
      <c r="N61" s="56">
        <f t="shared" si="16"/>
        <v>0</v>
      </c>
      <c r="O61" s="56">
        <f t="shared" si="16"/>
        <v>0</v>
      </c>
      <c r="P61" s="56">
        <f t="shared" si="16"/>
        <v>10</v>
      </c>
      <c r="Q61" s="56">
        <f t="shared" si="16"/>
        <v>0</v>
      </c>
      <c r="R61" s="56">
        <f t="shared" si="16"/>
        <v>0</v>
      </c>
      <c r="S61" s="56">
        <f t="shared" si="16"/>
        <v>1200</v>
      </c>
      <c r="T61" s="56">
        <f t="shared" si="16"/>
        <v>0</v>
      </c>
      <c r="U61" s="56">
        <f t="shared" si="16"/>
        <v>1200</v>
      </c>
      <c r="V61" s="56">
        <f t="shared" si="16"/>
        <v>0</v>
      </c>
      <c r="W61" s="56">
        <f t="shared" si="16"/>
        <v>0</v>
      </c>
      <c r="X61" s="56">
        <f t="shared" si="16"/>
        <v>0</v>
      </c>
      <c r="Y61" s="56">
        <f t="shared" si="16"/>
        <v>1697</v>
      </c>
      <c r="Z61" s="56">
        <f t="shared" si="16"/>
        <v>0</v>
      </c>
      <c r="AA61" s="56">
        <f t="shared" si="16"/>
        <v>1697</v>
      </c>
      <c r="AB61" s="56">
        <f t="shared" si="16"/>
        <v>735</v>
      </c>
      <c r="AC61" s="56">
        <f t="shared" si="16"/>
        <v>2</v>
      </c>
      <c r="AD61" s="56">
        <f t="shared" si="16"/>
        <v>737</v>
      </c>
      <c r="AE61" s="56">
        <f t="shared" si="16"/>
        <v>189</v>
      </c>
      <c r="AF61" s="56">
        <f t="shared" si="16"/>
        <v>2</v>
      </c>
      <c r="AG61" s="56">
        <f t="shared" si="16"/>
        <v>191</v>
      </c>
      <c r="AH61" s="56">
        <f t="shared" si="16"/>
        <v>901</v>
      </c>
      <c r="AI61" s="56">
        <f t="shared" si="16"/>
        <v>0</v>
      </c>
      <c r="AJ61" s="56">
        <f t="shared" si="16"/>
        <v>901</v>
      </c>
      <c r="AK61" s="56">
        <f t="shared" si="16"/>
        <v>0</v>
      </c>
      <c r="AL61" s="56">
        <f t="shared" si="16"/>
        <v>0</v>
      </c>
      <c r="AM61" s="56">
        <f t="shared" si="16"/>
        <v>0</v>
      </c>
      <c r="AN61" s="56">
        <f t="shared" si="16"/>
        <v>0</v>
      </c>
      <c r="AO61" s="56">
        <f t="shared" si="16"/>
        <v>0</v>
      </c>
      <c r="AP61" s="56">
        <f t="shared" si="16"/>
        <v>0</v>
      </c>
      <c r="AQ61" s="56">
        <f t="shared" si="16"/>
        <v>0</v>
      </c>
      <c r="AR61" s="56">
        <f t="shared" si="16"/>
        <v>0</v>
      </c>
      <c r="AS61" s="56">
        <f t="shared" si="16"/>
        <v>0</v>
      </c>
      <c r="AT61" s="56">
        <f t="shared" si="16"/>
        <v>0</v>
      </c>
      <c r="AU61" s="56">
        <f t="shared" si="16"/>
        <v>0</v>
      </c>
      <c r="AV61" s="56">
        <f t="shared" si="16"/>
        <v>0</v>
      </c>
      <c r="AW61" s="88"/>
    </row>
    <row r="62" s="34" customFormat="1" ht="18.9" customHeight="1" spans="1:49">
      <c r="A62" s="60"/>
      <c r="B62" s="61"/>
      <c r="C62" s="61" t="s">
        <v>31</v>
      </c>
      <c r="D62" s="62">
        <v>100</v>
      </c>
      <c r="E62" s="60"/>
      <c r="F62" s="60">
        <f t="shared" si="10"/>
        <v>10</v>
      </c>
      <c r="G62" s="60"/>
      <c r="H62" s="60"/>
      <c r="I62" s="60"/>
      <c r="J62" s="61"/>
      <c r="K62" s="61"/>
      <c r="L62" s="61"/>
      <c r="M62" s="61"/>
      <c r="N62" s="61"/>
      <c r="O62" s="61"/>
      <c r="P62" s="61">
        <v>10</v>
      </c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>
        <v>0</v>
      </c>
      <c r="AD62" s="61"/>
      <c r="AE62" s="61"/>
      <c r="AF62" s="61"/>
      <c r="AG62" s="61"/>
      <c r="AH62" s="86"/>
      <c r="AI62" s="86"/>
      <c r="AJ62" s="86"/>
      <c r="AK62" s="90"/>
      <c r="AL62" s="90"/>
      <c r="AM62" s="90"/>
      <c r="AN62" s="90"/>
      <c r="AO62" s="90"/>
      <c r="AP62" s="90"/>
      <c r="AQ62" s="61"/>
      <c r="AR62" s="61"/>
      <c r="AS62" s="61"/>
      <c r="AT62" s="61"/>
      <c r="AU62" s="61"/>
      <c r="AV62" s="61"/>
      <c r="AW62" s="90"/>
    </row>
    <row r="63" s="34" customFormat="1" ht="18.9" customHeight="1" spans="1:49">
      <c r="A63" s="60"/>
      <c r="B63" s="61"/>
      <c r="C63" s="61" t="s">
        <v>83</v>
      </c>
      <c r="D63" s="62">
        <v>14.3410852713178</v>
      </c>
      <c r="E63" s="60"/>
      <c r="F63" s="60">
        <f t="shared" si="10"/>
        <v>1052</v>
      </c>
      <c r="G63" s="60"/>
      <c r="H63" s="60"/>
      <c r="I63" s="60"/>
      <c r="J63" s="60"/>
      <c r="K63" s="60"/>
      <c r="L63" s="60"/>
      <c r="M63" s="60">
        <v>50</v>
      </c>
      <c r="N63" s="60"/>
      <c r="O63" s="60"/>
      <c r="P63" s="60"/>
      <c r="Q63" s="60"/>
      <c r="R63" s="60"/>
      <c r="S63" s="61"/>
      <c r="T63" s="61"/>
      <c r="U63" s="61"/>
      <c r="V63" s="73"/>
      <c r="W63" s="73"/>
      <c r="X63" s="73"/>
      <c r="Y63" s="73"/>
      <c r="Z63" s="73"/>
      <c r="AA63" s="73"/>
      <c r="AB63" s="75">
        <v>30</v>
      </c>
      <c r="AC63" s="75">
        <v>0</v>
      </c>
      <c r="AD63" s="75">
        <f t="shared" ref="AD63:AD71" si="17">AB63+AC63</f>
        <v>30</v>
      </c>
      <c r="AE63" s="75">
        <v>21</v>
      </c>
      <c r="AF63" s="75">
        <v>0</v>
      </c>
      <c r="AG63" s="75">
        <f t="shared" ref="AG63:AG71" si="18">AE63+AF63</f>
        <v>21</v>
      </c>
      <c r="AH63" s="75">
        <v>450</v>
      </c>
      <c r="AI63" s="75"/>
      <c r="AJ63" s="75">
        <f>AH63+AI63</f>
        <v>450</v>
      </c>
      <c r="AK63" s="87"/>
      <c r="AL63" s="87"/>
      <c r="AM63" s="87"/>
      <c r="AN63" s="87"/>
      <c r="AO63" s="87"/>
      <c r="AP63" s="87"/>
      <c r="AQ63" s="60"/>
      <c r="AR63" s="60"/>
      <c r="AS63" s="60"/>
      <c r="AT63" s="60"/>
      <c r="AU63" s="60"/>
      <c r="AV63" s="60"/>
      <c r="AW63" s="95"/>
    </row>
    <row r="64" s="34" customFormat="1" ht="18.9" customHeight="1" spans="1:49">
      <c r="A64" s="60"/>
      <c r="B64" s="61"/>
      <c r="C64" s="61" t="s">
        <v>84</v>
      </c>
      <c r="D64" s="62">
        <v>6.66666666666667</v>
      </c>
      <c r="E64" s="60"/>
      <c r="F64" s="60">
        <f t="shared" si="10"/>
        <v>1302</v>
      </c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1">
        <v>600</v>
      </c>
      <c r="T64" s="61">
        <v>0</v>
      </c>
      <c r="U64" s="61">
        <f>S64+T64</f>
        <v>600</v>
      </c>
      <c r="V64" s="73"/>
      <c r="W64" s="73"/>
      <c r="X64" s="73"/>
      <c r="Y64" s="73"/>
      <c r="Z64" s="73"/>
      <c r="AA64" s="73"/>
      <c r="AB64" s="75">
        <v>30</v>
      </c>
      <c r="AC64" s="75">
        <v>0</v>
      </c>
      <c r="AD64" s="75">
        <f t="shared" si="17"/>
        <v>30</v>
      </c>
      <c r="AE64" s="75">
        <v>21</v>
      </c>
      <c r="AF64" s="75">
        <v>0</v>
      </c>
      <c r="AG64" s="75">
        <f t="shared" si="18"/>
        <v>21</v>
      </c>
      <c r="AH64" s="75"/>
      <c r="AI64" s="75"/>
      <c r="AJ64" s="75"/>
      <c r="AK64" s="88"/>
      <c r="AL64" s="88"/>
      <c r="AM64" s="88"/>
      <c r="AN64" s="88"/>
      <c r="AO64" s="88"/>
      <c r="AP64" s="88"/>
      <c r="AQ64" s="60"/>
      <c r="AR64" s="60"/>
      <c r="AS64" s="60"/>
      <c r="AT64" s="60"/>
      <c r="AU64" s="60"/>
      <c r="AV64" s="60"/>
      <c r="AW64" s="90"/>
    </row>
    <row r="65" s="34" customFormat="1" ht="18.9" customHeight="1" spans="1:49">
      <c r="A65" s="60"/>
      <c r="B65" s="61"/>
      <c r="C65" s="61" t="s">
        <v>85</v>
      </c>
      <c r="D65" s="62">
        <v>3.03601340033501</v>
      </c>
      <c r="E65" s="60"/>
      <c r="F65" s="60">
        <f t="shared" si="10"/>
        <v>1048</v>
      </c>
      <c r="G65" s="60"/>
      <c r="H65" s="60"/>
      <c r="I65" s="60"/>
      <c r="J65" s="60"/>
      <c r="K65" s="60"/>
      <c r="L65" s="60"/>
      <c r="M65" s="60">
        <v>44</v>
      </c>
      <c r="N65" s="60"/>
      <c r="O65" s="60"/>
      <c r="P65" s="60"/>
      <c r="Q65" s="60"/>
      <c r="R65" s="60"/>
      <c r="S65" s="61"/>
      <c r="T65" s="61"/>
      <c r="U65" s="61"/>
      <c r="V65" s="73"/>
      <c r="W65" s="73"/>
      <c r="X65" s="73"/>
      <c r="Y65" s="73"/>
      <c r="Z65" s="73"/>
      <c r="AA65" s="73"/>
      <c r="AB65" s="75">
        <v>30</v>
      </c>
      <c r="AC65" s="75">
        <v>0</v>
      </c>
      <c r="AD65" s="75">
        <f t="shared" si="17"/>
        <v>30</v>
      </c>
      <c r="AE65" s="75">
        <v>21</v>
      </c>
      <c r="AF65" s="75">
        <v>0</v>
      </c>
      <c r="AG65" s="75">
        <f t="shared" si="18"/>
        <v>21</v>
      </c>
      <c r="AH65" s="75">
        <v>451</v>
      </c>
      <c r="AI65" s="75"/>
      <c r="AJ65" s="75">
        <f>AH65+AI65</f>
        <v>451</v>
      </c>
      <c r="AK65" s="88"/>
      <c r="AL65" s="88"/>
      <c r="AM65" s="88"/>
      <c r="AN65" s="88"/>
      <c r="AO65" s="88"/>
      <c r="AP65" s="88"/>
      <c r="AQ65" s="60"/>
      <c r="AR65" s="60"/>
      <c r="AS65" s="60"/>
      <c r="AT65" s="60"/>
      <c r="AU65" s="60"/>
      <c r="AV65" s="60"/>
      <c r="AW65" s="90"/>
    </row>
    <row r="66" s="34" customFormat="1" ht="18.9" customHeight="1" spans="1:49">
      <c r="A66" s="60"/>
      <c r="B66" s="61"/>
      <c r="C66" s="61" t="s">
        <v>86</v>
      </c>
      <c r="D66" s="62">
        <v>32.1405460060667</v>
      </c>
      <c r="E66" s="60"/>
      <c r="F66" s="60">
        <f t="shared" si="10"/>
        <v>1031</v>
      </c>
      <c r="G66" s="60"/>
      <c r="H66" s="60"/>
      <c r="I66" s="60"/>
      <c r="J66" s="60"/>
      <c r="K66" s="60"/>
      <c r="L66" s="60"/>
      <c r="M66" s="60">
        <v>29</v>
      </c>
      <c r="N66" s="60"/>
      <c r="O66" s="60"/>
      <c r="P66" s="60"/>
      <c r="Q66" s="60"/>
      <c r="R66" s="60"/>
      <c r="S66" s="61"/>
      <c r="T66" s="61"/>
      <c r="U66" s="61"/>
      <c r="V66" s="73"/>
      <c r="W66" s="73"/>
      <c r="X66" s="73"/>
      <c r="Y66" s="73"/>
      <c r="Z66" s="73"/>
      <c r="AA66" s="73"/>
      <c r="AB66" s="75">
        <v>480</v>
      </c>
      <c r="AC66" s="75">
        <v>0</v>
      </c>
      <c r="AD66" s="75">
        <f t="shared" si="17"/>
        <v>480</v>
      </c>
      <c r="AE66" s="75">
        <v>21</v>
      </c>
      <c r="AF66" s="75">
        <v>0</v>
      </c>
      <c r="AG66" s="75">
        <f t="shared" si="18"/>
        <v>21</v>
      </c>
      <c r="AH66" s="75"/>
      <c r="AI66" s="75"/>
      <c r="AJ66" s="75"/>
      <c r="AK66" s="88"/>
      <c r="AL66" s="88"/>
      <c r="AM66" s="88"/>
      <c r="AN66" s="88"/>
      <c r="AO66" s="88"/>
      <c r="AP66" s="88"/>
      <c r="AQ66" s="60"/>
      <c r="AR66" s="60"/>
      <c r="AS66" s="60"/>
      <c r="AT66" s="60"/>
      <c r="AU66" s="60"/>
      <c r="AV66" s="60"/>
      <c r="AW66" s="96"/>
    </row>
    <row r="67" s="34" customFormat="1" ht="18.9" customHeight="1" spans="1:49">
      <c r="A67" s="60"/>
      <c r="B67" s="61"/>
      <c r="C67" s="61" t="s">
        <v>87</v>
      </c>
      <c r="D67" s="62">
        <v>18.1876196553925</v>
      </c>
      <c r="E67" s="60"/>
      <c r="F67" s="60">
        <f t="shared" si="10"/>
        <v>1322</v>
      </c>
      <c r="G67" s="60"/>
      <c r="H67" s="60"/>
      <c r="I67" s="60"/>
      <c r="J67" s="60"/>
      <c r="K67" s="60"/>
      <c r="L67" s="60"/>
      <c r="M67" s="60">
        <v>20</v>
      </c>
      <c r="N67" s="60"/>
      <c r="O67" s="60"/>
      <c r="P67" s="60"/>
      <c r="Q67" s="60"/>
      <c r="R67" s="60"/>
      <c r="S67" s="61">
        <v>600</v>
      </c>
      <c r="T67" s="61">
        <v>0</v>
      </c>
      <c r="U67" s="61">
        <f>S67+T67</f>
        <v>600</v>
      </c>
      <c r="V67" s="73"/>
      <c r="W67" s="73"/>
      <c r="X67" s="73"/>
      <c r="Y67" s="73"/>
      <c r="Z67" s="73"/>
      <c r="AA67" s="73"/>
      <c r="AB67" s="75">
        <v>30</v>
      </c>
      <c r="AC67" s="75">
        <v>0</v>
      </c>
      <c r="AD67" s="75">
        <f t="shared" si="17"/>
        <v>30</v>
      </c>
      <c r="AE67" s="75">
        <v>21</v>
      </c>
      <c r="AF67" s="75">
        <v>0</v>
      </c>
      <c r="AG67" s="75">
        <f t="shared" si="18"/>
        <v>21</v>
      </c>
      <c r="AH67" s="75"/>
      <c r="AI67" s="75"/>
      <c r="AJ67" s="75"/>
      <c r="AK67" s="88"/>
      <c r="AL67" s="88"/>
      <c r="AM67" s="88"/>
      <c r="AN67" s="88"/>
      <c r="AO67" s="88"/>
      <c r="AP67" s="88"/>
      <c r="AQ67" s="60"/>
      <c r="AR67" s="60"/>
      <c r="AS67" s="60"/>
      <c r="AT67" s="60"/>
      <c r="AU67" s="60"/>
      <c r="AV67" s="60"/>
      <c r="AW67" s="90"/>
    </row>
    <row r="68" s="34" customFormat="1" ht="18.9" customHeight="1" spans="1:49">
      <c r="A68" s="60"/>
      <c r="B68" s="61"/>
      <c r="C68" s="61" t="s">
        <v>88</v>
      </c>
      <c r="D68" s="62">
        <v>10.5502742230347</v>
      </c>
      <c r="E68" s="60"/>
      <c r="F68" s="60">
        <f t="shared" si="10"/>
        <v>132</v>
      </c>
      <c r="G68" s="60"/>
      <c r="H68" s="60"/>
      <c r="I68" s="60"/>
      <c r="J68" s="60"/>
      <c r="K68" s="60"/>
      <c r="L68" s="60"/>
      <c r="M68" s="60">
        <v>30</v>
      </c>
      <c r="N68" s="60"/>
      <c r="O68" s="60"/>
      <c r="P68" s="60"/>
      <c r="Q68" s="60"/>
      <c r="R68" s="60"/>
      <c r="S68" s="61"/>
      <c r="T68" s="61"/>
      <c r="U68" s="61"/>
      <c r="V68" s="73"/>
      <c r="W68" s="73"/>
      <c r="X68" s="73"/>
      <c r="Y68" s="73"/>
      <c r="Z68" s="73"/>
      <c r="AA68" s="73"/>
      <c r="AB68" s="75">
        <v>30</v>
      </c>
      <c r="AC68" s="75">
        <v>0</v>
      </c>
      <c r="AD68" s="75">
        <f t="shared" si="17"/>
        <v>30</v>
      </c>
      <c r="AE68" s="75">
        <v>21</v>
      </c>
      <c r="AF68" s="75">
        <v>0</v>
      </c>
      <c r="AG68" s="75">
        <f t="shared" si="18"/>
        <v>21</v>
      </c>
      <c r="AH68" s="75"/>
      <c r="AI68" s="75"/>
      <c r="AJ68" s="75"/>
      <c r="AK68" s="88"/>
      <c r="AL68" s="88"/>
      <c r="AM68" s="88"/>
      <c r="AN68" s="88"/>
      <c r="AO68" s="88"/>
      <c r="AP68" s="88"/>
      <c r="AQ68" s="60"/>
      <c r="AR68" s="60"/>
      <c r="AS68" s="60"/>
      <c r="AT68" s="60"/>
      <c r="AU68" s="60"/>
      <c r="AV68" s="60"/>
      <c r="AW68" s="90"/>
    </row>
    <row r="69" s="39" customFormat="1" ht="18.9" customHeight="1" spans="1:49">
      <c r="A69" s="60"/>
      <c r="B69" s="61"/>
      <c r="C69" s="61" t="s">
        <v>89</v>
      </c>
      <c r="D69" s="62">
        <v>67.6274944567627</v>
      </c>
      <c r="E69" s="60"/>
      <c r="F69" s="60">
        <f t="shared" si="10"/>
        <v>125</v>
      </c>
      <c r="G69" s="60"/>
      <c r="H69" s="60"/>
      <c r="I69" s="60"/>
      <c r="J69" s="60"/>
      <c r="K69" s="60"/>
      <c r="L69" s="60"/>
      <c r="M69" s="60">
        <v>15</v>
      </c>
      <c r="N69" s="60"/>
      <c r="O69" s="60"/>
      <c r="P69" s="60"/>
      <c r="Q69" s="60"/>
      <c r="R69" s="60"/>
      <c r="S69" s="61"/>
      <c r="T69" s="61"/>
      <c r="U69" s="61"/>
      <c r="V69" s="73"/>
      <c r="W69" s="73"/>
      <c r="X69" s="73"/>
      <c r="Y69" s="73"/>
      <c r="Z69" s="73"/>
      <c r="AA69" s="73"/>
      <c r="AB69" s="75">
        <v>30</v>
      </c>
      <c r="AC69" s="73">
        <v>2</v>
      </c>
      <c r="AD69" s="75">
        <f t="shared" si="17"/>
        <v>32</v>
      </c>
      <c r="AE69" s="75">
        <v>21</v>
      </c>
      <c r="AF69" s="73">
        <v>2</v>
      </c>
      <c r="AG69" s="75">
        <f t="shared" si="18"/>
        <v>23</v>
      </c>
      <c r="AH69" s="75"/>
      <c r="AI69" s="75"/>
      <c r="AJ69" s="75"/>
      <c r="AK69" s="88"/>
      <c r="AL69" s="88"/>
      <c r="AM69" s="88"/>
      <c r="AN69" s="88"/>
      <c r="AO69" s="88"/>
      <c r="AP69" s="88"/>
      <c r="AQ69" s="60"/>
      <c r="AR69" s="60"/>
      <c r="AS69" s="60"/>
      <c r="AT69" s="60"/>
      <c r="AU69" s="60"/>
      <c r="AV69" s="60"/>
      <c r="AW69" s="90"/>
    </row>
    <row r="70" s="34" customFormat="1" ht="18.9" customHeight="1" spans="1:49">
      <c r="A70" s="60"/>
      <c r="B70" s="61"/>
      <c r="C70" s="61" t="s">
        <v>90</v>
      </c>
      <c r="D70" s="62">
        <v>25.8012820512821</v>
      </c>
      <c r="E70" s="60"/>
      <c r="F70" s="60">
        <f t="shared" si="10"/>
        <v>5326</v>
      </c>
      <c r="G70" s="60">
        <v>879</v>
      </c>
      <c r="H70" s="60">
        <f>I70-G70</f>
        <v>0</v>
      </c>
      <c r="I70" s="60">
        <v>879</v>
      </c>
      <c r="J70" s="60"/>
      <c r="K70" s="60"/>
      <c r="L70" s="60"/>
      <c r="M70" s="60">
        <v>42</v>
      </c>
      <c r="N70" s="60"/>
      <c r="O70" s="60"/>
      <c r="P70" s="60"/>
      <c r="Q70" s="60"/>
      <c r="R70" s="60"/>
      <c r="S70" s="61"/>
      <c r="T70" s="61"/>
      <c r="U70" s="61"/>
      <c r="V70" s="73"/>
      <c r="W70" s="73"/>
      <c r="X70" s="73"/>
      <c r="Y70" s="73">
        <v>1697</v>
      </c>
      <c r="Z70" s="73">
        <f>AA70-Y70</f>
        <v>0</v>
      </c>
      <c r="AA70" s="73">
        <v>1697</v>
      </c>
      <c r="AB70" s="75">
        <v>45</v>
      </c>
      <c r="AC70" s="75">
        <v>0</v>
      </c>
      <c r="AD70" s="75">
        <f t="shared" si="17"/>
        <v>45</v>
      </c>
      <c r="AE70" s="75">
        <v>21</v>
      </c>
      <c r="AF70" s="75">
        <v>0</v>
      </c>
      <c r="AG70" s="75">
        <f t="shared" si="18"/>
        <v>21</v>
      </c>
      <c r="AH70" s="75"/>
      <c r="AI70" s="75"/>
      <c r="AJ70" s="75"/>
      <c r="AK70" s="88"/>
      <c r="AL70" s="88"/>
      <c r="AM70" s="88"/>
      <c r="AN70" s="88"/>
      <c r="AO70" s="88"/>
      <c r="AP70" s="88"/>
      <c r="AQ70" s="60"/>
      <c r="AR70" s="60"/>
      <c r="AS70" s="60"/>
      <c r="AT70" s="60"/>
      <c r="AU70" s="60"/>
      <c r="AV70" s="60"/>
      <c r="AW70" s="90"/>
    </row>
    <row r="71" s="34" customFormat="1" ht="18.9" customHeight="1" spans="1:49">
      <c r="A71" s="60"/>
      <c r="B71" s="61"/>
      <c r="C71" s="61" t="s">
        <v>91</v>
      </c>
      <c r="D71" s="62">
        <v>10.752688172043</v>
      </c>
      <c r="E71" s="60"/>
      <c r="F71" s="60">
        <f t="shared" ref="F71:F102" si="19">SUM(G71:AJ71)</f>
        <v>114</v>
      </c>
      <c r="G71" s="60"/>
      <c r="H71" s="60"/>
      <c r="I71" s="60"/>
      <c r="J71" s="60"/>
      <c r="K71" s="60"/>
      <c r="L71" s="60"/>
      <c r="M71" s="60">
        <v>12</v>
      </c>
      <c r="N71" s="60"/>
      <c r="O71" s="60"/>
      <c r="P71" s="60"/>
      <c r="Q71" s="60"/>
      <c r="R71" s="60"/>
      <c r="S71" s="61"/>
      <c r="T71" s="61"/>
      <c r="U71" s="61"/>
      <c r="V71" s="73"/>
      <c r="W71" s="73"/>
      <c r="X71" s="73"/>
      <c r="Y71" s="73"/>
      <c r="Z71" s="73"/>
      <c r="AA71" s="73"/>
      <c r="AB71" s="75">
        <v>30</v>
      </c>
      <c r="AC71" s="75">
        <v>0</v>
      </c>
      <c r="AD71" s="75">
        <f t="shared" si="17"/>
        <v>30</v>
      </c>
      <c r="AE71" s="75">
        <v>21</v>
      </c>
      <c r="AF71" s="75">
        <v>0</v>
      </c>
      <c r="AG71" s="75">
        <f t="shared" si="18"/>
        <v>21</v>
      </c>
      <c r="AH71" s="75"/>
      <c r="AI71" s="75"/>
      <c r="AJ71" s="75"/>
      <c r="AK71" s="88"/>
      <c r="AL71" s="88"/>
      <c r="AM71" s="88"/>
      <c r="AN71" s="88"/>
      <c r="AO71" s="88"/>
      <c r="AP71" s="88"/>
      <c r="AQ71" s="60"/>
      <c r="AR71" s="60"/>
      <c r="AS71" s="60"/>
      <c r="AT71" s="60"/>
      <c r="AU71" s="60"/>
      <c r="AV71" s="60"/>
      <c r="AW71" s="90"/>
    </row>
    <row r="72" s="38" customFormat="1" ht="17.4" customHeight="1" spans="1:49">
      <c r="A72" s="57">
        <v>8</v>
      </c>
      <c r="B72" s="56" t="s">
        <v>92</v>
      </c>
      <c r="C72" s="56" t="s">
        <v>30</v>
      </c>
      <c r="D72" s="59"/>
      <c r="E72" s="57"/>
      <c r="F72" s="57">
        <f t="shared" ref="F72:AV72" si="20">SUM(F73:F86)</f>
        <v>34178.5</v>
      </c>
      <c r="G72" s="56">
        <f t="shared" si="20"/>
        <v>8000</v>
      </c>
      <c r="H72" s="56">
        <f t="shared" si="20"/>
        <v>234</v>
      </c>
      <c r="I72" s="56">
        <f t="shared" si="20"/>
        <v>8234</v>
      </c>
      <c r="J72" s="56">
        <f t="shared" si="20"/>
        <v>0</v>
      </c>
      <c r="K72" s="56">
        <f t="shared" si="20"/>
        <v>0</v>
      </c>
      <c r="L72" s="56">
        <f t="shared" si="20"/>
        <v>0</v>
      </c>
      <c r="M72" s="56">
        <f t="shared" si="20"/>
        <v>259.5</v>
      </c>
      <c r="N72" s="56">
        <f t="shared" si="20"/>
        <v>0</v>
      </c>
      <c r="O72" s="56">
        <f t="shared" si="20"/>
        <v>0</v>
      </c>
      <c r="P72" s="56">
        <f t="shared" si="20"/>
        <v>460</v>
      </c>
      <c r="Q72" s="56">
        <f t="shared" si="20"/>
        <v>0</v>
      </c>
      <c r="R72" s="56">
        <f t="shared" si="20"/>
        <v>0</v>
      </c>
      <c r="S72" s="56">
        <f t="shared" si="20"/>
        <v>2100</v>
      </c>
      <c r="T72" s="56">
        <f t="shared" si="20"/>
        <v>32</v>
      </c>
      <c r="U72" s="56">
        <f t="shared" si="20"/>
        <v>2132</v>
      </c>
      <c r="V72" s="56">
        <f t="shared" si="20"/>
        <v>3200</v>
      </c>
      <c r="W72" s="56">
        <f t="shared" si="20"/>
        <v>0</v>
      </c>
      <c r="X72" s="56">
        <f t="shared" si="20"/>
        <v>3200</v>
      </c>
      <c r="Y72" s="56">
        <f t="shared" si="20"/>
        <v>0</v>
      </c>
      <c r="Z72" s="56">
        <f t="shared" si="20"/>
        <v>0</v>
      </c>
      <c r="AA72" s="56">
        <f t="shared" si="20"/>
        <v>0</v>
      </c>
      <c r="AB72" s="56">
        <f t="shared" si="20"/>
        <v>1370</v>
      </c>
      <c r="AC72" s="56">
        <f t="shared" si="20"/>
        <v>8</v>
      </c>
      <c r="AD72" s="56">
        <f t="shared" si="20"/>
        <v>1377</v>
      </c>
      <c r="AE72" s="56">
        <f t="shared" si="20"/>
        <v>359</v>
      </c>
      <c r="AF72" s="56">
        <f t="shared" si="20"/>
        <v>6</v>
      </c>
      <c r="AG72" s="56">
        <f t="shared" si="20"/>
        <v>365</v>
      </c>
      <c r="AH72" s="56">
        <f t="shared" si="20"/>
        <v>1353</v>
      </c>
      <c r="AI72" s="56">
        <f t="shared" si="20"/>
        <v>68</v>
      </c>
      <c r="AJ72" s="56">
        <f t="shared" si="20"/>
        <v>1421</v>
      </c>
      <c r="AK72" s="56">
        <f t="shared" si="20"/>
        <v>0</v>
      </c>
      <c r="AL72" s="56">
        <f t="shared" si="20"/>
        <v>0</v>
      </c>
      <c r="AM72" s="56">
        <f t="shared" si="20"/>
        <v>42</v>
      </c>
      <c r="AN72" s="56">
        <f t="shared" si="20"/>
        <v>0</v>
      </c>
      <c r="AO72" s="56">
        <f t="shared" si="20"/>
        <v>29</v>
      </c>
      <c r="AP72" s="56">
        <f t="shared" si="20"/>
        <v>0</v>
      </c>
      <c r="AQ72" s="56">
        <f t="shared" si="20"/>
        <v>0</v>
      </c>
      <c r="AR72" s="56">
        <f t="shared" si="20"/>
        <v>0</v>
      </c>
      <c r="AS72" s="56">
        <f t="shared" si="20"/>
        <v>309</v>
      </c>
      <c r="AT72" s="56">
        <f t="shared" si="20"/>
        <v>0</v>
      </c>
      <c r="AU72" s="56">
        <f t="shared" si="20"/>
        <v>87</v>
      </c>
      <c r="AV72" s="56">
        <f t="shared" si="20"/>
        <v>0</v>
      </c>
      <c r="AW72" s="88"/>
    </row>
    <row r="73" s="34" customFormat="1" ht="17.4" customHeight="1" spans="1:49">
      <c r="A73" s="60"/>
      <c r="B73" s="61"/>
      <c r="C73" s="61" t="s">
        <v>71</v>
      </c>
      <c r="D73" s="62">
        <v>0</v>
      </c>
      <c r="E73" s="60"/>
      <c r="F73" s="60">
        <f t="shared" si="19"/>
        <v>61</v>
      </c>
      <c r="G73" s="60"/>
      <c r="H73" s="60"/>
      <c r="I73" s="60"/>
      <c r="J73" s="61"/>
      <c r="K73" s="61"/>
      <c r="L73" s="61"/>
      <c r="M73" s="61">
        <v>50</v>
      </c>
      <c r="N73" s="61"/>
      <c r="O73" s="61"/>
      <c r="P73" s="61">
        <v>10</v>
      </c>
      <c r="Q73" s="61"/>
      <c r="R73" s="61"/>
      <c r="S73" s="61"/>
      <c r="T73" s="61"/>
      <c r="U73" s="61"/>
      <c r="V73" s="61"/>
      <c r="W73" s="61"/>
      <c r="X73" s="61"/>
      <c r="Y73" s="61"/>
      <c r="Z73" s="98"/>
      <c r="AA73" s="98"/>
      <c r="AB73" s="61"/>
      <c r="AC73" s="61">
        <v>1</v>
      </c>
      <c r="AD73" s="61"/>
      <c r="AE73" s="61"/>
      <c r="AF73" s="61"/>
      <c r="AG73" s="61"/>
      <c r="AH73" s="86"/>
      <c r="AI73" s="86"/>
      <c r="AJ73" s="86"/>
      <c r="AK73" s="90"/>
      <c r="AL73" s="90"/>
      <c r="AM73" s="90"/>
      <c r="AN73" s="90"/>
      <c r="AO73" s="90"/>
      <c r="AP73" s="90"/>
      <c r="AQ73" s="61"/>
      <c r="AR73" s="61"/>
      <c r="AS73" s="61"/>
      <c r="AT73" s="61"/>
      <c r="AU73" s="61"/>
      <c r="AV73" s="61"/>
      <c r="AW73" s="90"/>
    </row>
    <row r="74" s="34" customFormat="1" ht="17.4" customHeight="1" spans="1:49">
      <c r="A74" s="60"/>
      <c r="B74" s="61"/>
      <c r="C74" s="61" t="s">
        <v>93</v>
      </c>
      <c r="D74" s="62">
        <v>31.7002583979328</v>
      </c>
      <c r="E74" s="60"/>
      <c r="F74" s="60">
        <f t="shared" si="19"/>
        <v>1809</v>
      </c>
      <c r="G74" s="60"/>
      <c r="H74" s="60"/>
      <c r="I74" s="60"/>
      <c r="J74" s="60"/>
      <c r="K74" s="60"/>
      <c r="L74" s="60"/>
      <c r="M74" s="60">
        <v>7</v>
      </c>
      <c r="N74" s="60"/>
      <c r="O74" s="60"/>
      <c r="P74" s="60">
        <v>100</v>
      </c>
      <c r="Q74" s="60"/>
      <c r="R74" s="60"/>
      <c r="S74" s="61">
        <v>800</v>
      </c>
      <c r="T74" s="61">
        <v>0</v>
      </c>
      <c r="U74" s="61">
        <f>S74+T74</f>
        <v>800</v>
      </c>
      <c r="V74" s="73"/>
      <c r="W74" s="73"/>
      <c r="X74" s="73"/>
      <c r="Y74" s="73"/>
      <c r="Z74" s="73"/>
      <c r="AA74" s="73"/>
      <c r="AB74" s="75">
        <v>30</v>
      </c>
      <c r="AC74" s="75">
        <v>0</v>
      </c>
      <c r="AD74" s="75">
        <f t="shared" ref="AD74:AD86" si="21">AB74+AC74</f>
        <v>30</v>
      </c>
      <c r="AE74" s="75">
        <v>21</v>
      </c>
      <c r="AF74" s="75">
        <v>0</v>
      </c>
      <c r="AG74" s="75">
        <f t="shared" ref="AG74:AG86" si="22">AE74+AF74</f>
        <v>21</v>
      </c>
      <c r="AH74" s="73"/>
      <c r="AI74" s="73"/>
      <c r="AJ74" s="73"/>
      <c r="AK74" s="87"/>
      <c r="AL74" s="87"/>
      <c r="AM74" s="100"/>
      <c r="AN74" s="100"/>
      <c r="AO74" s="88"/>
      <c r="AP74" s="88"/>
      <c r="AQ74" s="60"/>
      <c r="AR74" s="60"/>
      <c r="AS74" s="60"/>
      <c r="AT74" s="60"/>
      <c r="AU74" s="60"/>
      <c r="AV74" s="60"/>
      <c r="AW74" s="95"/>
    </row>
    <row r="75" s="34" customFormat="1" ht="17.4" customHeight="1" spans="1:49">
      <c r="A75" s="60"/>
      <c r="B75" s="61"/>
      <c r="C75" s="61" t="s">
        <v>94</v>
      </c>
      <c r="D75" s="62">
        <v>93.9566563467492</v>
      </c>
      <c r="E75" s="60"/>
      <c r="F75" s="60">
        <f t="shared" si="19"/>
        <v>208</v>
      </c>
      <c r="G75" s="60"/>
      <c r="H75" s="60"/>
      <c r="I75" s="60"/>
      <c r="J75" s="60"/>
      <c r="K75" s="60"/>
      <c r="L75" s="60"/>
      <c r="M75" s="60">
        <v>2</v>
      </c>
      <c r="N75" s="60"/>
      <c r="O75" s="60"/>
      <c r="P75" s="60">
        <v>100</v>
      </c>
      <c r="Q75" s="60"/>
      <c r="R75" s="60"/>
      <c r="S75" s="61"/>
      <c r="T75" s="61"/>
      <c r="U75" s="61"/>
      <c r="V75" s="73"/>
      <c r="W75" s="73"/>
      <c r="X75" s="73"/>
      <c r="Y75" s="73"/>
      <c r="Z75" s="73"/>
      <c r="AA75" s="73"/>
      <c r="AB75" s="75">
        <v>30</v>
      </c>
      <c r="AC75" s="73">
        <v>1</v>
      </c>
      <c r="AD75" s="75">
        <f t="shared" si="21"/>
        <v>31</v>
      </c>
      <c r="AE75" s="75">
        <v>21</v>
      </c>
      <c r="AF75" s="73">
        <v>1</v>
      </c>
      <c r="AG75" s="75">
        <f t="shared" si="22"/>
        <v>22</v>
      </c>
      <c r="AH75" s="73"/>
      <c r="AI75" s="73"/>
      <c r="AJ75" s="73"/>
      <c r="AK75" s="88"/>
      <c r="AL75" s="88"/>
      <c r="AM75" s="100"/>
      <c r="AN75" s="100"/>
      <c r="AO75" s="88"/>
      <c r="AP75" s="88"/>
      <c r="AQ75" s="60"/>
      <c r="AR75" s="60"/>
      <c r="AS75" s="60"/>
      <c r="AT75" s="60"/>
      <c r="AU75" s="60"/>
      <c r="AV75" s="60"/>
      <c r="AW75" s="90"/>
    </row>
    <row r="76" s="34" customFormat="1" ht="17.4" customHeight="1" spans="1:49">
      <c r="A76" s="60"/>
      <c r="B76" s="61"/>
      <c r="C76" s="61" t="s">
        <v>95</v>
      </c>
      <c r="D76" s="62">
        <v>58.641975308642</v>
      </c>
      <c r="E76" s="60"/>
      <c r="F76" s="60">
        <f t="shared" si="19"/>
        <v>13598</v>
      </c>
      <c r="G76" s="60">
        <v>3087</v>
      </c>
      <c r="H76" s="60">
        <f>I76-G76</f>
        <v>0</v>
      </c>
      <c r="I76" s="60">
        <v>3087</v>
      </c>
      <c r="J76" s="60"/>
      <c r="K76" s="60"/>
      <c r="L76" s="60"/>
      <c r="M76" s="60">
        <v>20</v>
      </c>
      <c r="N76" s="60"/>
      <c r="O76" s="60"/>
      <c r="P76" s="60"/>
      <c r="Q76" s="60"/>
      <c r="R76" s="60"/>
      <c r="S76" s="61"/>
      <c r="T76" s="61"/>
      <c r="U76" s="61"/>
      <c r="V76" s="73">
        <v>3200</v>
      </c>
      <c r="W76" s="73"/>
      <c r="X76" s="61">
        <f>V76+W76</f>
        <v>3200</v>
      </c>
      <c r="Y76" s="73"/>
      <c r="Z76" s="73"/>
      <c r="AA76" s="73"/>
      <c r="AB76" s="75">
        <v>30</v>
      </c>
      <c r="AC76" s="75">
        <v>0</v>
      </c>
      <c r="AD76" s="75">
        <f t="shared" si="21"/>
        <v>30</v>
      </c>
      <c r="AE76" s="75">
        <v>21</v>
      </c>
      <c r="AF76" s="75">
        <v>0</v>
      </c>
      <c r="AG76" s="75">
        <f t="shared" si="22"/>
        <v>21</v>
      </c>
      <c r="AH76" s="73">
        <v>451</v>
      </c>
      <c r="AI76" s="73"/>
      <c r="AJ76" s="75">
        <f>AH76+AI76</f>
        <v>451</v>
      </c>
      <c r="AK76" s="88"/>
      <c r="AL76" s="88"/>
      <c r="AM76" s="100"/>
      <c r="AN76" s="100"/>
      <c r="AO76" s="88"/>
      <c r="AP76" s="88"/>
      <c r="AQ76" s="60"/>
      <c r="AR76" s="60"/>
      <c r="AS76" s="60"/>
      <c r="AT76" s="60"/>
      <c r="AU76" s="60"/>
      <c r="AV76" s="60"/>
      <c r="AW76" s="90"/>
    </row>
    <row r="77" s="34" customFormat="1" ht="17.4" customHeight="1" spans="1:49">
      <c r="A77" s="60"/>
      <c r="B77" s="61"/>
      <c r="C77" s="61" t="s">
        <v>96</v>
      </c>
      <c r="D77" s="62">
        <v>14.4078947368421</v>
      </c>
      <c r="E77" s="60"/>
      <c r="F77" s="60">
        <f t="shared" si="19"/>
        <v>252</v>
      </c>
      <c r="G77" s="97">
        <v>4559</v>
      </c>
      <c r="H77" s="60">
        <f>I77-G77</f>
        <v>-4559</v>
      </c>
      <c r="I77" s="97">
        <v>0</v>
      </c>
      <c r="J77" s="60"/>
      <c r="K77" s="60"/>
      <c r="L77" s="60"/>
      <c r="M77" s="60">
        <v>50</v>
      </c>
      <c r="N77" s="60"/>
      <c r="O77" s="60"/>
      <c r="P77" s="60">
        <v>100</v>
      </c>
      <c r="Q77" s="60"/>
      <c r="R77" s="60"/>
      <c r="S77" s="61"/>
      <c r="T77" s="61"/>
      <c r="U77" s="61"/>
      <c r="V77" s="73"/>
      <c r="W77" s="73"/>
      <c r="X77" s="73"/>
      <c r="Y77" s="73"/>
      <c r="Z77" s="73"/>
      <c r="AA77" s="73"/>
      <c r="AB77" s="75">
        <v>30</v>
      </c>
      <c r="AC77" s="75">
        <v>0</v>
      </c>
      <c r="AD77" s="75">
        <f t="shared" si="21"/>
        <v>30</v>
      </c>
      <c r="AE77" s="75">
        <v>21</v>
      </c>
      <c r="AF77" s="75">
        <v>0</v>
      </c>
      <c r="AG77" s="75">
        <f t="shared" si="22"/>
        <v>21</v>
      </c>
      <c r="AH77" s="73"/>
      <c r="AI77" s="73"/>
      <c r="AJ77" s="73"/>
      <c r="AK77" s="88"/>
      <c r="AL77" s="88"/>
      <c r="AM77" s="100"/>
      <c r="AN77" s="100"/>
      <c r="AO77" s="88"/>
      <c r="AP77" s="88"/>
      <c r="AQ77" s="60"/>
      <c r="AR77" s="60"/>
      <c r="AS77" s="60"/>
      <c r="AT77" s="60"/>
      <c r="AU77" s="60"/>
      <c r="AV77" s="60"/>
      <c r="AW77" s="90"/>
    </row>
    <row r="78" s="34" customFormat="1" ht="17.4" customHeight="1" spans="1:49">
      <c r="A78" s="60"/>
      <c r="B78" s="61"/>
      <c r="C78" s="61" t="s">
        <v>97</v>
      </c>
      <c r="D78" s="62">
        <v>17.9343411552347</v>
      </c>
      <c r="E78" s="60" t="s">
        <v>37</v>
      </c>
      <c r="F78" s="60">
        <f t="shared" si="19"/>
        <v>2812</v>
      </c>
      <c r="G78" s="60"/>
      <c r="H78" s="60"/>
      <c r="I78" s="60"/>
      <c r="J78" s="60"/>
      <c r="K78" s="60"/>
      <c r="L78" s="60"/>
      <c r="M78" s="60"/>
      <c r="N78" s="60"/>
      <c r="O78" s="60"/>
      <c r="P78" s="60">
        <v>150</v>
      </c>
      <c r="Q78" s="60"/>
      <c r="R78" s="60"/>
      <c r="S78" s="61">
        <v>800</v>
      </c>
      <c r="T78" s="61">
        <v>0</v>
      </c>
      <c r="U78" s="61">
        <f>S78+T78</f>
        <v>800</v>
      </c>
      <c r="V78" s="73"/>
      <c r="W78" s="73"/>
      <c r="X78" s="73"/>
      <c r="Y78" s="73"/>
      <c r="Z78" s="73"/>
      <c r="AA78" s="73"/>
      <c r="AB78" s="75">
        <v>500</v>
      </c>
      <c r="AC78" s="75">
        <v>0</v>
      </c>
      <c r="AD78" s="75">
        <f t="shared" si="21"/>
        <v>500</v>
      </c>
      <c r="AE78" s="75">
        <v>31</v>
      </c>
      <c r="AF78" s="75">
        <v>0</v>
      </c>
      <c r="AG78" s="75">
        <f t="shared" si="22"/>
        <v>31</v>
      </c>
      <c r="AH78" s="73"/>
      <c r="AI78" s="73"/>
      <c r="AJ78" s="73"/>
      <c r="AK78" s="88"/>
      <c r="AL78" s="88"/>
      <c r="AM78" s="100"/>
      <c r="AN78" s="100"/>
      <c r="AO78" s="88"/>
      <c r="AP78" s="88"/>
      <c r="AQ78" s="60"/>
      <c r="AR78" s="60"/>
      <c r="AS78" s="60"/>
      <c r="AT78" s="60"/>
      <c r="AU78" s="60"/>
      <c r="AV78" s="60"/>
      <c r="AW78" s="96"/>
    </row>
    <row r="79" s="34" customFormat="1" ht="17.4" customHeight="1" spans="1:49">
      <c r="A79" s="60"/>
      <c r="B79" s="61"/>
      <c r="C79" s="61" t="s">
        <v>98</v>
      </c>
      <c r="D79" s="62">
        <v>73.5864135864136</v>
      </c>
      <c r="E79" s="60"/>
      <c r="F79" s="60">
        <f t="shared" si="19"/>
        <v>2056</v>
      </c>
      <c r="G79" s="60"/>
      <c r="H79" s="60"/>
      <c r="I79" s="60"/>
      <c r="J79" s="60"/>
      <c r="K79" s="60"/>
      <c r="L79" s="60"/>
      <c r="M79" s="60">
        <v>10</v>
      </c>
      <c r="N79" s="60"/>
      <c r="O79" s="60"/>
      <c r="P79" s="60"/>
      <c r="Q79" s="60"/>
      <c r="R79" s="60"/>
      <c r="S79" s="61"/>
      <c r="T79" s="61"/>
      <c r="U79" s="61"/>
      <c r="V79" s="73"/>
      <c r="W79" s="73"/>
      <c r="X79" s="73"/>
      <c r="Y79" s="73"/>
      <c r="Z79" s="73"/>
      <c r="AA79" s="73"/>
      <c r="AB79" s="75">
        <v>30</v>
      </c>
      <c r="AC79" s="73">
        <v>1</v>
      </c>
      <c r="AD79" s="75">
        <f t="shared" si="21"/>
        <v>31</v>
      </c>
      <c r="AE79" s="75">
        <v>21</v>
      </c>
      <c r="AF79" s="73">
        <v>1</v>
      </c>
      <c r="AG79" s="75">
        <f t="shared" si="22"/>
        <v>22</v>
      </c>
      <c r="AH79" s="73">
        <v>902</v>
      </c>
      <c r="AI79" s="73">
        <v>68</v>
      </c>
      <c r="AJ79" s="75">
        <f>AH79+AI79</f>
        <v>970</v>
      </c>
      <c r="AK79" s="88"/>
      <c r="AL79" s="88"/>
      <c r="AM79" s="100"/>
      <c r="AN79" s="100"/>
      <c r="AO79" s="88"/>
      <c r="AP79" s="88"/>
      <c r="AQ79" s="60"/>
      <c r="AR79" s="60"/>
      <c r="AS79" s="60"/>
      <c r="AT79" s="60"/>
      <c r="AU79" s="60"/>
      <c r="AV79" s="60"/>
      <c r="AW79" s="90"/>
    </row>
    <row r="80" s="34" customFormat="1" ht="17.4" customHeight="1" spans="1:49">
      <c r="A80" s="60"/>
      <c r="B80" s="61"/>
      <c r="C80" s="61" t="s">
        <v>99</v>
      </c>
      <c r="D80" s="62">
        <v>15.4321354126308</v>
      </c>
      <c r="E80" s="60" t="s">
        <v>37</v>
      </c>
      <c r="F80" s="60">
        <f t="shared" si="19"/>
        <v>1114.5</v>
      </c>
      <c r="G80" s="60"/>
      <c r="H80" s="60"/>
      <c r="I80" s="60"/>
      <c r="J80" s="60"/>
      <c r="K80" s="60"/>
      <c r="L80" s="60"/>
      <c r="M80" s="60">
        <v>82.5</v>
      </c>
      <c r="N80" s="60"/>
      <c r="O80" s="60"/>
      <c r="P80" s="60"/>
      <c r="Q80" s="60"/>
      <c r="R80" s="60"/>
      <c r="S80" s="61"/>
      <c r="T80" s="61"/>
      <c r="U80" s="61"/>
      <c r="V80" s="73"/>
      <c r="W80" s="73"/>
      <c r="X80" s="73"/>
      <c r="Y80" s="73"/>
      <c r="Z80" s="73"/>
      <c r="AA80" s="73"/>
      <c r="AB80" s="75">
        <v>485</v>
      </c>
      <c r="AC80" s="75">
        <v>0</v>
      </c>
      <c r="AD80" s="75">
        <f t="shared" si="21"/>
        <v>485</v>
      </c>
      <c r="AE80" s="75">
        <v>31</v>
      </c>
      <c r="AF80" s="75">
        <v>0</v>
      </c>
      <c r="AG80" s="75">
        <f t="shared" si="22"/>
        <v>31</v>
      </c>
      <c r="AH80" s="73"/>
      <c r="AI80" s="73"/>
      <c r="AJ80" s="73"/>
      <c r="AK80" s="88"/>
      <c r="AL80" s="88"/>
      <c r="AM80" s="100"/>
      <c r="AN80" s="100"/>
      <c r="AO80" s="88"/>
      <c r="AP80" s="88"/>
      <c r="AQ80" s="60"/>
      <c r="AR80" s="60"/>
      <c r="AS80" s="60"/>
      <c r="AT80" s="60"/>
      <c r="AU80" s="60"/>
      <c r="AV80" s="60"/>
      <c r="AW80" s="96"/>
    </row>
    <row r="81" s="34" customFormat="1" ht="17.4" customHeight="1" spans="1:49">
      <c r="A81" s="60"/>
      <c r="B81" s="61"/>
      <c r="C81" s="61" t="s">
        <v>100</v>
      </c>
      <c r="D81" s="62">
        <v>68.6958117891615</v>
      </c>
      <c r="E81" s="60" t="s">
        <v>37</v>
      </c>
      <c r="F81" s="60">
        <f t="shared" si="19"/>
        <v>1206</v>
      </c>
      <c r="G81" s="60"/>
      <c r="H81" s="60"/>
      <c r="I81" s="60"/>
      <c r="J81" s="60"/>
      <c r="K81" s="60"/>
      <c r="L81" s="60"/>
      <c r="M81" s="60">
        <v>6</v>
      </c>
      <c r="N81" s="60"/>
      <c r="O81" s="60"/>
      <c r="P81" s="60"/>
      <c r="Q81" s="60"/>
      <c r="R81" s="60"/>
      <c r="S81" s="61">
        <v>500</v>
      </c>
      <c r="T81" s="61">
        <v>32</v>
      </c>
      <c r="U81" s="61">
        <f>S81+T81</f>
        <v>532</v>
      </c>
      <c r="V81" s="73"/>
      <c r="W81" s="73"/>
      <c r="X81" s="73"/>
      <c r="Y81" s="73"/>
      <c r="Z81" s="73"/>
      <c r="AA81" s="73"/>
      <c r="AB81" s="75">
        <v>35</v>
      </c>
      <c r="AC81" s="73">
        <v>1</v>
      </c>
      <c r="AD81" s="75">
        <f t="shared" si="21"/>
        <v>36</v>
      </c>
      <c r="AE81" s="75">
        <v>31</v>
      </c>
      <c r="AF81" s="73">
        <v>1</v>
      </c>
      <c r="AG81" s="75">
        <f t="shared" si="22"/>
        <v>32</v>
      </c>
      <c r="AH81" s="73"/>
      <c r="AI81" s="73"/>
      <c r="AJ81" s="73"/>
      <c r="AK81" s="88"/>
      <c r="AL81" s="88"/>
      <c r="AM81" s="100"/>
      <c r="AN81" s="100"/>
      <c r="AO81" s="88"/>
      <c r="AP81" s="88"/>
      <c r="AQ81" s="60"/>
      <c r="AR81" s="60"/>
      <c r="AS81" s="60"/>
      <c r="AT81" s="60"/>
      <c r="AU81" s="60"/>
      <c r="AV81" s="60"/>
      <c r="AW81" s="90"/>
    </row>
    <row r="82" s="34" customFormat="1" ht="17.4" customHeight="1" spans="1:49">
      <c r="A82" s="60"/>
      <c r="B82" s="61"/>
      <c r="C82" s="61" t="s">
        <v>101</v>
      </c>
      <c r="D82" s="62">
        <v>27.3072861668427</v>
      </c>
      <c r="E82" s="60" t="s">
        <v>37</v>
      </c>
      <c r="F82" s="60">
        <f t="shared" si="19"/>
        <v>150</v>
      </c>
      <c r="G82" s="60"/>
      <c r="H82" s="60"/>
      <c r="I82" s="60"/>
      <c r="J82" s="60"/>
      <c r="K82" s="60"/>
      <c r="L82" s="60"/>
      <c r="M82" s="60">
        <v>18</v>
      </c>
      <c r="N82" s="60"/>
      <c r="O82" s="60"/>
      <c r="P82" s="60"/>
      <c r="Q82" s="60"/>
      <c r="R82" s="60"/>
      <c r="S82" s="61"/>
      <c r="T82" s="61"/>
      <c r="U82" s="61"/>
      <c r="V82" s="73"/>
      <c r="W82" s="73"/>
      <c r="X82" s="73"/>
      <c r="Y82" s="73"/>
      <c r="Z82" s="73"/>
      <c r="AA82" s="73"/>
      <c r="AB82" s="75">
        <v>35</v>
      </c>
      <c r="AC82" s="75">
        <v>0</v>
      </c>
      <c r="AD82" s="75">
        <f t="shared" si="21"/>
        <v>35</v>
      </c>
      <c r="AE82" s="75">
        <v>31</v>
      </c>
      <c r="AF82" s="75">
        <v>0</v>
      </c>
      <c r="AG82" s="75">
        <f t="shared" si="22"/>
        <v>31</v>
      </c>
      <c r="AH82" s="73"/>
      <c r="AI82" s="73"/>
      <c r="AJ82" s="73"/>
      <c r="AK82" s="88"/>
      <c r="AL82" s="88"/>
      <c r="AM82" s="100"/>
      <c r="AN82" s="100"/>
      <c r="AO82" s="88"/>
      <c r="AP82" s="88"/>
      <c r="AQ82" s="60"/>
      <c r="AR82" s="60"/>
      <c r="AS82" s="60"/>
      <c r="AT82" s="60"/>
      <c r="AU82" s="60"/>
      <c r="AV82" s="60"/>
      <c r="AW82" s="90"/>
    </row>
    <row r="83" s="39" customFormat="1" ht="17.4" customHeight="1" spans="1:49">
      <c r="A83" s="60"/>
      <c r="B83" s="61"/>
      <c r="C83" s="61" t="s">
        <v>102</v>
      </c>
      <c r="D83" s="62">
        <v>25.9090909090909</v>
      </c>
      <c r="E83" s="60"/>
      <c r="F83" s="60">
        <f t="shared" si="19"/>
        <v>142</v>
      </c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1"/>
      <c r="T83" s="61"/>
      <c r="U83" s="61"/>
      <c r="V83" s="73"/>
      <c r="W83" s="73"/>
      <c r="X83" s="73"/>
      <c r="Y83" s="73"/>
      <c r="Z83" s="73"/>
      <c r="AA83" s="73"/>
      <c r="AB83" s="75">
        <v>45</v>
      </c>
      <c r="AC83" s="75">
        <v>0</v>
      </c>
      <c r="AD83" s="75">
        <f t="shared" si="21"/>
        <v>45</v>
      </c>
      <c r="AE83" s="75">
        <v>26</v>
      </c>
      <c r="AF83" s="75">
        <v>0</v>
      </c>
      <c r="AG83" s="75">
        <f t="shared" si="22"/>
        <v>26</v>
      </c>
      <c r="AH83" s="73"/>
      <c r="AI83" s="73"/>
      <c r="AJ83" s="73"/>
      <c r="AK83" s="90"/>
      <c r="AL83" s="90"/>
      <c r="AM83" s="100">
        <v>25</v>
      </c>
      <c r="AN83" s="100"/>
      <c r="AO83" s="90">
        <v>14</v>
      </c>
      <c r="AP83" s="90"/>
      <c r="AQ83" s="60"/>
      <c r="AR83" s="60"/>
      <c r="AS83" s="60">
        <v>37</v>
      </c>
      <c r="AT83" s="60"/>
      <c r="AU83" s="60">
        <v>12</v>
      </c>
      <c r="AV83" s="60"/>
      <c r="AW83" s="90"/>
    </row>
    <row r="84" s="39" customFormat="1" ht="17.4" customHeight="1" spans="1:49">
      <c r="A84" s="60"/>
      <c r="B84" s="61"/>
      <c r="C84" s="61" t="s">
        <v>103</v>
      </c>
      <c r="D84" s="62">
        <v>97.8251686599039</v>
      </c>
      <c r="E84" s="60" t="s">
        <v>37</v>
      </c>
      <c r="F84" s="60">
        <f t="shared" si="19"/>
        <v>139</v>
      </c>
      <c r="G84" s="60"/>
      <c r="H84" s="60"/>
      <c r="I84" s="60"/>
      <c r="J84" s="60"/>
      <c r="K84" s="60"/>
      <c r="L84" s="60"/>
      <c r="M84" s="60">
        <v>3</v>
      </c>
      <c r="N84" s="60"/>
      <c r="O84" s="60"/>
      <c r="P84" s="60"/>
      <c r="Q84" s="60"/>
      <c r="R84" s="60"/>
      <c r="S84" s="61"/>
      <c r="T84" s="61"/>
      <c r="U84" s="61"/>
      <c r="V84" s="73"/>
      <c r="W84" s="73"/>
      <c r="X84" s="73"/>
      <c r="Y84" s="73"/>
      <c r="Z84" s="73"/>
      <c r="AA84" s="73"/>
      <c r="AB84" s="75">
        <v>35</v>
      </c>
      <c r="AC84" s="73">
        <v>1</v>
      </c>
      <c r="AD84" s="75">
        <f t="shared" si="21"/>
        <v>36</v>
      </c>
      <c r="AE84" s="75">
        <v>31</v>
      </c>
      <c r="AF84" s="73">
        <v>1</v>
      </c>
      <c r="AG84" s="75">
        <f t="shared" si="22"/>
        <v>32</v>
      </c>
      <c r="AH84" s="73"/>
      <c r="AI84" s="73"/>
      <c r="AJ84" s="73"/>
      <c r="AK84" s="90"/>
      <c r="AL84" s="90"/>
      <c r="AM84" s="100"/>
      <c r="AN84" s="100"/>
      <c r="AO84" s="90"/>
      <c r="AP84" s="90"/>
      <c r="AQ84" s="60"/>
      <c r="AR84" s="60"/>
      <c r="AS84" s="60"/>
      <c r="AT84" s="60"/>
      <c r="AU84" s="60"/>
      <c r="AV84" s="60"/>
      <c r="AW84" s="90"/>
    </row>
    <row r="85" s="34" customFormat="1" ht="17.4" customHeight="1" spans="1:49">
      <c r="A85" s="60"/>
      <c r="B85" s="61"/>
      <c r="C85" s="61" t="s">
        <v>104</v>
      </c>
      <c r="D85" s="62">
        <v>73.3306252181138</v>
      </c>
      <c r="E85" s="60" t="s">
        <v>37</v>
      </c>
      <c r="F85" s="60">
        <f t="shared" si="19"/>
        <v>1128</v>
      </c>
      <c r="G85" s="60">
        <v>354</v>
      </c>
      <c r="H85" s="60">
        <f>I85-G85</f>
        <v>117</v>
      </c>
      <c r="I85" s="60">
        <v>471</v>
      </c>
      <c r="J85" s="60"/>
      <c r="K85" s="60"/>
      <c r="L85" s="60"/>
      <c r="M85" s="60">
        <v>8</v>
      </c>
      <c r="N85" s="60"/>
      <c r="O85" s="60"/>
      <c r="P85" s="60"/>
      <c r="Q85" s="60"/>
      <c r="R85" s="60"/>
      <c r="S85" s="61"/>
      <c r="T85" s="61"/>
      <c r="U85" s="61"/>
      <c r="V85" s="73"/>
      <c r="W85" s="73"/>
      <c r="X85" s="73"/>
      <c r="Y85" s="73"/>
      <c r="Z85" s="73"/>
      <c r="AA85" s="73"/>
      <c r="AB85" s="75">
        <v>50</v>
      </c>
      <c r="AC85" s="73">
        <v>1</v>
      </c>
      <c r="AD85" s="75">
        <f t="shared" si="21"/>
        <v>51</v>
      </c>
      <c r="AE85" s="75">
        <v>37</v>
      </c>
      <c r="AF85" s="73">
        <v>1</v>
      </c>
      <c r="AG85" s="75">
        <f t="shared" si="22"/>
        <v>38</v>
      </c>
      <c r="AH85" s="73"/>
      <c r="AI85" s="73"/>
      <c r="AJ85" s="73"/>
      <c r="AK85" s="90"/>
      <c r="AL85" s="90"/>
      <c r="AM85" s="100">
        <v>14</v>
      </c>
      <c r="AN85" s="100"/>
      <c r="AO85" s="90">
        <v>11</v>
      </c>
      <c r="AP85" s="90"/>
      <c r="AQ85" s="60"/>
      <c r="AR85" s="60"/>
      <c r="AS85" s="60">
        <v>239</v>
      </c>
      <c r="AT85" s="60"/>
      <c r="AU85" s="60">
        <v>42</v>
      </c>
      <c r="AV85" s="60"/>
      <c r="AW85" s="90"/>
    </row>
    <row r="86" s="34" customFormat="1" ht="17.4" customHeight="1" spans="1:49">
      <c r="A86" s="60"/>
      <c r="B86" s="61"/>
      <c r="C86" s="61" t="s">
        <v>105</v>
      </c>
      <c r="D86" s="62">
        <v>90.2547008547009</v>
      </c>
      <c r="E86" s="60" t="s">
        <v>37</v>
      </c>
      <c r="F86" s="60">
        <f t="shared" si="19"/>
        <v>9503</v>
      </c>
      <c r="G86" s="97">
        <v>0</v>
      </c>
      <c r="H86" s="60">
        <f>I86-G86</f>
        <v>4676</v>
      </c>
      <c r="I86" s="97">
        <v>4676</v>
      </c>
      <c r="J86" s="60"/>
      <c r="K86" s="60"/>
      <c r="L86" s="60"/>
      <c r="M86" s="60">
        <v>3</v>
      </c>
      <c r="N86" s="60"/>
      <c r="O86" s="60"/>
      <c r="P86" s="60"/>
      <c r="Q86" s="60"/>
      <c r="R86" s="60"/>
      <c r="S86" s="61"/>
      <c r="T86" s="61"/>
      <c r="U86" s="61"/>
      <c r="V86" s="73"/>
      <c r="W86" s="73"/>
      <c r="X86" s="73"/>
      <c r="Y86" s="73"/>
      <c r="Z86" s="73"/>
      <c r="AA86" s="73"/>
      <c r="AB86" s="75">
        <v>35</v>
      </c>
      <c r="AC86" s="73">
        <v>2</v>
      </c>
      <c r="AD86" s="75">
        <f t="shared" si="21"/>
        <v>37</v>
      </c>
      <c r="AE86" s="75">
        <v>36</v>
      </c>
      <c r="AF86" s="73">
        <v>1</v>
      </c>
      <c r="AG86" s="75">
        <f t="shared" si="22"/>
        <v>37</v>
      </c>
      <c r="AH86" s="73"/>
      <c r="AI86" s="73"/>
      <c r="AJ86" s="73"/>
      <c r="AK86" s="90"/>
      <c r="AL86" s="90"/>
      <c r="AM86" s="100">
        <v>3</v>
      </c>
      <c r="AN86" s="100"/>
      <c r="AO86" s="90">
        <v>4</v>
      </c>
      <c r="AP86" s="90"/>
      <c r="AQ86" s="60"/>
      <c r="AR86" s="60"/>
      <c r="AS86" s="60">
        <v>33</v>
      </c>
      <c r="AT86" s="60"/>
      <c r="AU86" s="60">
        <v>33</v>
      </c>
      <c r="AV86" s="60"/>
      <c r="AW86" s="90"/>
    </row>
    <row r="87" s="38" customFormat="1" ht="20.4" customHeight="1" spans="1:49">
      <c r="A87" s="57">
        <v>9</v>
      </c>
      <c r="B87" s="56" t="s">
        <v>106</v>
      </c>
      <c r="C87" s="56" t="s">
        <v>30</v>
      </c>
      <c r="D87" s="59"/>
      <c r="E87" s="57"/>
      <c r="F87" s="57">
        <f t="shared" ref="F87:AV87" si="23">SUM(F88:F96)</f>
        <v>58935</v>
      </c>
      <c r="G87" s="56">
        <f t="shared" si="23"/>
        <v>22480</v>
      </c>
      <c r="H87" s="56">
        <f t="shared" si="23"/>
        <v>0</v>
      </c>
      <c r="I87" s="56">
        <f t="shared" si="23"/>
        <v>22480</v>
      </c>
      <c r="J87" s="56">
        <f t="shared" si="23"/>
        <v>0</v>
      </c>
      <c r="K87" s="56">
        <f t="shared" si="23"/>
        <v>0</v>
      </c>
      <c r="L87" s="56">
        <f t="shared" si="23"/>
        <v>0</v>
      </c>
      <c r="M87" s="56">
        <f t="shared" si="23"/>
        <v>153</v>
      </c>
      <c r="N87" s="56">
        <f t="shared" si="23"/>
        <v>0</v>
      </c>
      <c r="O87" s="56">
        <f t="shared" si="23"/>
        <v>0</v>
      </c>
      <c r="P87" s="56">
        <f t="shared" si="23"/>
        <v>10</v>
      </c>
      <c r="Q87" s="56">
        <f t="shared" si="23"/>
        <v>0</v>
      </c>
      <c r="R87" s="56">
        <f t="shared" si="23"/>
        <v>0</v>
      </c>
      <c r="S87" s="56">
        <f t="shared" si="23"/>
        <v>1000</v>
      </c>
      <c r="T87" s="56">
        <f t="shared" si="23"/>
        <v>0</v>
      </c>
      <c r="U87" s="56">
        <f t="shared" si="23"/>
        <v>1000</v>
      </c>
      <c r="V87" s="56">
        <f t="shared" si="23"/>
        <v>3200</v>
      </c>
      <c r="W87" s="56">
        <f t="shared" si="23"/>
        <v>0</v>
      </c>
      <c r="X87" s="56">
        <f t="shared" si="23"/>
        <v>3200</v>
      </c>
      <c r="Y87" s="56">
        <f t="shared" si="23"/>
        <v>629</v>
      </c>
      <c r="Z87" s="56">
        <f t="shared" si="23"/>
        <v>114</v>
      </c>
      <c r="AA87" s="56">
        <f t="shared" si="23"/>
        <v>743</v>
      </c>
      <c r="AB87" s="56">
        <f t="shared" si="23"/>
        <v>1221</v>
      </c>
      <c r="AC87" s="56">
        <f t="shared" si="23"/>
        <v>-4</v>
      </c>
      <c r="AD87" s="56">
        <f t="shared" si="23"/>
        <v>1217</v>
      </c>
      <c r="AE87" s="56">
        <f t="shared" si="23"/>
        <v>263</v>
      </c>
      <c r="AF87" s="56">
        <f t="shared" si="23"/>
        <v>-4</v>
      </c>
      <c r="AG87" s="56">
        <f t="shared" si="23"/>
        <v>259</v>
      </c>
      <c r="AH87" s="56">
        <f t="shared" si="23"/>
        <v>513</v>
      </c>
      <c r="AI87" s="56">
        <f t="shared" si="23"/>
        <v>-26</v>
      </c>
      <c r="AJ87" s="56">
        <f t="shared" si="23"/>
        <v>487</v>
      </c>
      <c r="AK87" s="56">
        <f t="shared" si="23"/>
        <v>0</v>
      </c>
      <c r="AL87" s="56">
        <f t="shared" si="23"/>
        <v>0</v>
      </c>
      <c r="AM87" s="56">
        <f t="shared" si="23"/>
        <v>19</v>
      </c>
      <c r="AN87" s="56">
        <f t="shared" si="23"/>
        <v>0</v>
      </c>
      <c r="AO87" s="56">
        <f t="shared" si="23"/>
        <v>14</v>
      </c>
      <c r="AP87" s="56">
        <f t="shared" si="23"/>
        <v>0</v>
      </c>
      <c r="AQ87" s="56">
        <f t="shared" si="23"/>
        <v>1502</v>
      </c>
      <c r="AR87" s="56">
        <f t="shared" si="23"/>
        <v>0</v>
      </c>
      <c r="AS87" s="56">
        <f t="shared" si="23"/>
        <v>1150</v>
      </c>
      <c r="AT87" s="56">
        <f t="shared" si="23"/>
        <v>0</v>
      </c>
      <c r="AU87" s="56">
        <f t="shared" si="23"/>
        <v>102</v>
      </c>
      <c r="AV87" s="56">
        <f t="shared" si="23"/>
        <v>0</v>
      </c>
      <c r="AW87" s="88"/>
    </row>
    <row r="88" s="34" customFormat="1" ht="20.4" customHeight="1" spans="1:49">
      <c r="A88" s="60"/>
      <c r="B88" s="61"/>
      <c r="C88" s="61" t="s">
        <v>71</v>
      </c>
      <c r="D88" s="62">
        <v>5.2</v>
      </c>
      <c r="E88" s="60"/>
      <c r="F88" s="60">
        <f t="shared" si="19"/>
        <v>23</v>
      </c>
      <c r="G88" s="60"/>
      <c r="H88" s="60"/>
      <c r="I88" s="60"/>
      <c r="J88" s="61"/>
      <c r="K88" s="61"/>
      <c r="L88" s="61"/>
      <c r="M88" s="61">
        <v>13</v>
      </c>
      <c r="N88" s="61"/>
      <c r="O88" s="61"/>
      <c r="P88" s="61">
        <v>10</v>
      </c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>
        <v>0</v>
      </c>
      <c r="AD88" s="61"/>
      <c r="AE88" s="61"/>
      <c r="AF88" s="61"/>
      <c r="AG88" s="61"/>
      <c r="AH88" s="86"/>
      <c r="AI88" s="86"/>
      <c r="AJ88" s="86"/>
      <c r="AK88" s="90"/>
      <c r="AL88" s="90"/>
      <c r="AM88" s="90"/>
      <c r="AN88" s="90"/>
      <c r="AO88" s="90"/>
      <c r="AP88" s="90"/>
      <c r="AQ88" s="61"/>
      <c r="AR88" s="61"/>
      <c r="AS88" s="61"/>
      <c r="AT88" s="61"/>
      <c r="AU88" s="61"/>
      <c r="AV88" s="61"/>
      <c r="AW88" s="90"/>
    </row>
    <row r="89" s="34" customFormat="1" ht="17.4" customHeight="1" spans="1:49">
      <c r="A89" s="60"/>
      <c r="B89" s="61"/>
      <c r="C89" s="61" t="s">
        <v>107</v>
      </c>
      <c r="D89" s="62">
        <v>0.0198767640628106</v>
      </c>
      <c r="E89" s="60" t="s">
        <v>37</v>
      </c>
      <c r="F89" s="60">
        <f t="shared" si="19"/>
        <v>155</v>
      </c>
      <c r="G89" s="60"/>
      <c r="H89" s="60"/>
      <c r="I89" s="60"/>
      <c r="J89" s="60"/>
      <c r="K89" s="60"/>
      <c r="L89" s="60"/>
      <c r="M89" s="60">
        <v>31</v>
      </c>
      <c r="N89" s="60"/>
      <c r="O89" s="60"/>
      <c r="P89" s="60"/>
      <c r="Q89" s="60"/>
      <c r="R89" s="60"/>
      <c r="S89" s="61"/>
      <c r="T89" s="61"/>
      <c r="U89" s="61"/>
      <c r="V89" s="73"/>
      <c r="W89" s="73"/>
      <c r="X89" s="73"/>
      <c r="Y89" s="73"/>
      <c r="Z89" s="73"/>
      <c r="AA89" s="73"/>
      <c r="AB89" s="75">
        <v>35</v>
      </c>
      <c r="AC89" s="75">
        <v>-2</v>
      </c>
      <c r="AD89" s="75">
        <f t="shared" ref="AD89:AD96" si="24">AB89+AC89</f>
        <v>33</v>
      </c>
      <c r="AE89" s="75">
        <v>31</v>
      </c>
      <c r="AF89" s="75">
        <v>-2</v>
      </c>
      <c r="AG89" s="75">
        <f t="shared" ref="AG89:AG96" si="25">AE89+AF89</f>
        <v>29</v>
      </c>
      <c r="AH89" s="75"/>
      <c r="AI89" s="75"/>
      <c r="AJ89" s="75"/>
      <c r="AK89" s="87"/>
      <c r="AL89" s="87"/>
      <c r="AM89" s="100"/>
      <c r="AN89" s="100"/>
      <c r="AO89" s="88"/>
      <c r="AP89" s="88"/>
      <c r="AQ89" s="60"/>
      <c r="AR89" s="60"/>
      <c r="AS89" s="60"/>
      <c r="AT89" s="60"/>
      <c r="AU89" s="60"/>
      <c r="AV89" s="60"/>
      <c r="AW89" s="95"/>
    </row>
    <row r="90" s="34" customFormat="1" ht="17.4" customHeight="1" spans="1:49">
      <c r="A90" s="60"/>
      <c r="B90" s="61"/>
      <c r="C90" s="61" t="s">
        <v>108</v>
      </c>
      <c r="D90" s="62">
        <v>0.187617260787992</v>
      </c>
      <c r="E90" s="60" t="s">
        <v>37</v>
      </c>
      <c r="F90" s="60">
        <f t="shared" si="19"/>
        <v>1101</v>
      </c>
      <c r="G90" s="60"/>
      <c r="H90" s="60"/>
      <c r="I90" s="60"/>
      <c r="J90" s="60"/>
      <c r="K90" s="60"/>
      <c r="L90" s="60"/>
      <c r="M90" s="60">
        <v>3</v>
      </c>
      <c r="N90" s="60"/>
      <c r="O90" s="60"/>
      <c r="P90" s="60"/>
      <c r="Q90" s="60"/>
      <c r="R90" s="60"/>
      <c r="S90" s="61"/>
      <c r="T90" s="61"/>
      <c r="U90" s="61"/>
      <c r="V90" s="73"/>
      <c r="W90" s="73"/>
      <c r="X90" s="73"/>
      <c r="Y90" s="73"/>
      <c r="Z90" s="73"/>
      <c r="AA90" s="73"/>
      <c r="AB90" s="75">
        <v>35</v>
      </c>
      <c r="AC90" s="75">
        <v>-2</v>
      </c>
      <c r="AD90" s="75">
        <f t="shared" si="24"/>
        <v>33</v>
      </c>
      <c r="AE90" s="75">
        <v>31</v>
      </c>
      <c r="AF90" s="75">
        <v>-2</v>
      </c>
      <c r="AG90" s="75">
        <f t="shared" si="25"/>
        <v>29</v>
      </c>
      <c r="AH90" s="75">
        <v>513</v>
      </c>
      <c r="AI90" s="75">
        <v>-26</v>
      </c>
      <c r="AJ90" s="75">
        <f>AH90+AI90</f>
        <v>487</v>
      </c>
      <c r="AK90" s="88"/>
      <c r="AL90" s="88"/>
      <c r="AM90" s="100"/>
      <c r="AN90" s="100"/>
      <c r="AO90" s="88"/>
      <c r="AP90" s="88"/>
      <c r="AQ90" s="60"/>
      <c r="AR90" s="60"/>
      <c r="AS90" s="60"/>
      <c r="AT90" s="60"/>
      <c r="AU90" s="60"/>
      <c r="AV90" s="60"/>
      <c r="AW90" s="90"/>
    </row>
    <row r="91" s="34" customFormat="1" ht="17.4" customHeight="1" spans="1:49">
      <c r="A91" s="60"/>
      <c r="B91" s="61"/>
      <c r="C91" s="61" t="s">
        <v>109</v>
      </c>
      <c r="D91" s="62">
        <v>42.0094128185669</v>
      </c>
      <c r="E91" s="60" t="s">
        <v>37</v>
      </c>
      <c r="F91" s="60">
        <f t="shared" si="19"/>
        <v>2535.5</v>
      </c>
      <c r="G91" s="60"/>
      <c r="H91" s="60"/>
      <c r="I91" s="60"/>
      <c r="J91" s="60"/>
      <c r="K91" s="60"/>
      <c r="L91" s="60"/>
      <c r="M91" s="60">
        <v>17.5</v>
      </c>
      <c r="N91" s="60"/>
      <c r="O91" s="60"/>
      <c r="P91" s="60"/>
      <c r="Q91" s="60"/>
      <c r="R91" s="60"/>
      <c r="S91" s="61"/>
      <c r="T91" s="61"/>
      <c r="U91" s="61"/>
      <c r="V91" s="73"/>
      <c r="W91" s="73"/>
      <c r="X91" s="73"/>
      <c r="Y91" s="99">
        <v>629</v>
      </c>
      <c r="Z91" s="99">
        <f>AA91-Y91</f>
        <v>114</v>
      </c>
      <c r="AA91" s="99">
        <v>743</v>
      </c>
      <c r="AB91" s="75">
        <v>485</v>
      </c>
      <c r="AC91" s="75">
        <v>0</v>
      </c>
      <c r="AD91" s="75">
        <f t="shared" si="24"/>
        <v>485</v>
      </c>
      <c r="AE91" s="75">
        <v>31</v>
      </c>
      <c r="AF91" s="75">
        <v>0</v>
      </c>
      <c r="AG91" s="75">
        <f t="shared" si="25"/>
        <v>31</v>
      </c>
      <c r="AH91" s="75"/>
      <c r="AI91" s="75"/>
      <c r="AJ91" s="75"/>
      <c r="AK91" s="88"/>
      <c r="AL91" s="88"/>
      <c r="AM91" s="100"/>
      <c r="AN91" s="100"/>
      <c r="AO91" s="88"/>
      <c r="AP91" s="88"/>
      <c r="AQ91" s="60"/>
      <c r="AR91" s="60"/>
      <c r="AS91" s="60"/>
      <c r="AT91" s="60"/>
      <c r="AU91" s="60"/>
      <c r="AV91" s="60"/>
      <c r="AW91" s="96"/>
    </row>
    <row r="92" s="34" customFormat="1" ht="25.2" customHeight="1" spans="1:49">
      <c r="A92" s="60"/>
      <c r="B92" s="61"/>
      <c r="C92" s="61" t="s">
        <v>110</v>
      </c>
      <c r="D92" s="62">
        <v>12.4285714285714</v>
      </c>
      <c r="E92" s="60" t="s">
        <v>37</v>
      </c>
      <c r="F92" s="60">
        <f t="shared" si="19"/>
        <v>187.5</v>
      </c>
      <c r="G92" s="60"/>
      <c r="H92" s="60"/>
      <c r="I92" s="60"/>
      <c r="J92" s="60"/>
      <c r="K92" s="60"/>
      <c r="L92" s="60"/>
      <c r="M92" s="60">
        <v>15.5</v>
      </c>
      <c r="N92" s="60"/>
      <c r="O92" s="60"/>
      <c r="P92" s="60"/>
      <c r="Q92" s="60"/>
      <c r="R92" s="60"/>
      <c r="S92" s="61"/>
      <c r="T92" s="61"/>
      <c r="U92" s="61"/>
      <c r="V92" s="73"/>
      <c r="W92" s="73"/>
      <c r="X92" s="73"/>
      <c r="Y92" s="73"/>
      <c r="Z92" s="73"/>
      <c r="AA92" s="73"/>
      <c r="AB92" s="75">
        <v>50</v>
      </c>
      <c r="AC92" s="75">
        <v>0</v>
      </c>
      <c r="AD92" s="75">
        <f t="shared" si="24"/>
        <v>50</v>
      </c>
      <c r="AE92" s="75">
        <v>36</v>
      </c>
      <c r="AF92" s="75">
        <v>0</v>
      </c>
      <c r="AG92" s="75">
        <f t="shared" si="25"/>
        <v>36</v>
      </c>
      <c r="AH92" s="75"/>
      <c r="AI92" s="75"/>
      <c r="AJ92" s="75"/>
      <c r="AK92" s="90"/>
      <c r="AL92" s="90"/>
      <c r="AM92" s="100">
        <v>12</v>
      </c>
      <c r="AN92" s="100"/>
      <c r="AO92" s="90">
        <v>9</v>
      </c>
      <c r="AP92" s="90"/>
      <c r="AQ92" s="60"/>
      <c r="AR92" s="60"/>
      <c r="AS92" s="60">
        <v>459</v>
      </c>
      <c r="AT92" s="60"/>
      <c r="AU92" s="60">
        <v>24</v>
      </c>
      <c r="AV92" s="60"/>
      <c r="AW92" s="90"/>
    </row>
    <row r="93" s="34" customFormat="1" ht="17.4" customHeight="1" spans="1:49">
      <c r="A93" s="60"/>
      <c r="B93" s="61"/>
      <c r="C93" s="61" t="s">
        <v>111</v>
      </c>
      <c r="D93" s="62">
        <v>22.4093309859155</v>
      </c>
      <c r="E93" s="60" t="s">
        <v>37</v>
      </c>
      <c r="F93" s="60">
        <f t="shared" si="19"/>
        <v>13397.5</v>
      </c>
      <c r="G93" s="60">
        <v>5652</v>
      </c>
      <c r="H93" s="60">
        <f>I93-G93</f>
        <v>0</v>
      </c>
      <c r="I93" s="60">
        <v>5652</v>
      </c>
      <c r="J93" s="60"/>
      <c r="K93" s="60"/>
      <c r="L93" s="60"/>
      <c r="M93" s="60">
        <v>29.5</v>
      </c>
      <c r="N93" s="60"/>
      <c r="O93" s="60"/>
      <c r="P93" s="60"/>
      <c r="Q93" s="60"/>
      <c r="R93" s="60"/>
      <c r="S93" s="61">
        <v>500</v>
      </c>
      <c r="T93" s="61">
        <v>0</v>
      </c>
      <c r="U93" s="61">
        <f>S93+T93</f>
        <v>500</v>
      </c>
      <c r="V93" s="73"/>
      <c r="W93" s="73"/>
      <c r="X93" s="73"/>
      <c r="Y93" s="73"/>
      <c r="Z93" s="73"/>
      <c r="AA93" s="73"/>
      <c r="AB93" s="75">
        <v>496</v>
      </c>
      <c r="AC93" s="75">
        <v>0</v>
      </c>
      <c r="AD93" s="75">
        <f t="shared" si="24"/>
        <v>496</v>
      </c>
      <c r="AE93" s="75">
        <v>36</v>
      </c>
      <c r="AF93" s="75">
        <v>0</v>
      </c>
      <c r="AG93" s="75">
        <f t="shared" si="25"/>
        <v>36</v>
      </c>
      <c r="AH93" s="75"/>
      <c r="AI93" s="75"/>
      <c r="AJ93" s="75"/>
      <c r="AK93" s="90"/>
      <c r="AL93" s="90"/>
      <c r="AM93" s="100">
        <v>5</v>
      </c>
      <c r="AN93" s="100"/>
      <c r="AO93" s="90">
        <v>3</v>
      </c>
      <c r="AP93" s="90"/>
      <c r="AQ93" s="60">
        <v>1502</v>
      </c>
      <c r="AR93" s="60"/>
      <c r="AS93" s="60">
        <v>271</v>
      </c>
      <c r="AT93" s="60"/>
      <c r="AU93" s="60">
        <v>31</v>
      </c>
      <c r="AV93" s="60"/>
      <c r="AW93" s="96"/>
    </row>
    <row r="94" s="34" customFormat="1" ht="17.4" customHeight="1" spans="1:49">
      <c r="A94" s="60"/>
      <c r="B94" s="61"/>
      <c r="C94" s="61" t="s">
        <v>112</v>
      </c>
      <c r="D94" s="62">
        <v>13.9277864992151</v>
      </c>
      <c r="E94" s="60" t="s">
        <v>37</v>
      </c>
      <c r="F94" s="60">
        <f t="shared" si="19"/>
        <v>41230</v>
      </c>
      <c r="G94" s="60">
        <v>16828</v>
      </c>
      <c r="H94" s="60">
        <f>I94-G94</f>
        <v>0</v>
      </c>
      <c r="I94" s="60">
        <v>16828</v>
      </c>
      <c r="J94" s="60"/>
      <c r="K94" s="60"/>
      <c r="L94" s="60"/>
      <c r="M94" s="60">
        <v>12</v>
      </c>
      <c r="N94" s="60"/>
      <c r="O94" s="60"/>
      <c r="P94" s="60"/>
      <c r="Q94" s="60"/>
      <c r="R94" s="60"/>
      <c r="S94" s="61">
        <v>500</v>
      </c>
      <c r="T94" s="61">
        <v>0</v>
      </c>
      <c r="U94" s="61">
        <f>S94+T94</f>
        <v>500</v>
      </c>
      <c r="V94" s="73">
        <v>3200</v>
      </c>
      <c r="W94" s="73"/>
      <c r="X94" s="61">
        <f>V94+W94</f>
        <v>3200</v>
      </c>
      <c r="Y94" s="73"/>
      <c r="Z94" s="73"/>
      <c r="AA94" s="73"/>
      <c r="AB94" s="75">
        <v>50</v>
      </c>
      <c r="AC94" s="75">
        <v>0</v>
      </c>
      <c r="AD94" s="75">
        <f t="shared" si="24"/>
        <v>50</v>
      </c>
      <c r="AE94" s="75">
        <v>31</v>
      </c>
      <c r="AF94" s="75">
        <v>0</v>
      </c>
      <c r="AG94" s="75">
        <f t="shared" si="25"/>
        <v>31</v>
      </c>
      <c r="AH94" s="75"/>
      <c r="AI94" s="75"/>
      <c r="AJ94" s="75"/>
      <c r="AK94" s="90"/>
      <c r="AL94" s="90"/>
      <c r="AM94" s="100"/>
      <c r="AN94" s="100"/>
      <c r="AO94" s="90"/>
      <c r="AP94" s="90"/>
      <c r="AQ94" s="60"/>
      <c r="AR94" s="60"/>
      <c r="AS94" s="60"/>
      <c r="AT94" s="60"/>
      <c r="AU94" s="60"/>
      <c r="AV94" s="60"/>
      <c r="AW94" s="90"/>
    </row>
    <row r="95" s="34" customFormat="1" ht="17.4" customHeight="1" spans="1:49">
      <c r="A95" s="60"/>
      <c r="B95" s="61"/>
      <c r="C95" s="61" t="s">
        <v>113</v>
      </c>
      <c r="D95" s="62">
        <v>7.69736842105263</v>
      </c>
      <c r="E95" s="60" t="s">
        <v>37</v>
      </c>
      <c r="F95" s="60">
        <f t="shared" si="19"/>
        <v>146</v>
      </c>
      <c r="G95" s="60"/>
      <c r="H95" s="60"/>
      <c r="I95" s="60"/>
      <c r="J95" s="60"/>
      <c r="K95" s="60"/>
      <c r="L95" s="60"/>
      <c r="M95" s="60">
        <v>14</v>
      </c>
      <c r="N95" s="60"/>
      <c r="O95" s="60"/>
      <c r="P95" s="60"/>
      <c r="Q95" s="60"/>
      <c r="R95" s="60"/>
      <c r="S95" s="61"/>
      <c r="T95" s="61"/>
      <c r="U95" s="61"/>
      <c r="V95" s="73"/>
      <c r="W95" s="73"/>
      <c r="X95" s="73"/>
      <c r="Y95" s="73"/>
      <c r="Z95" s="73"/>
      <c r="AA95" s="73"/>
      <c r="AB95" s="75">
        <v>35</v>
      </c>
      <c r="AC95" s="75">
        <v>0</v>
      </c>
      <c r="AD95" s="75">
        <f t="shared" si="24"/>
        <v>35</v>
      </c>
      <c r="AE95" s="75">
        <v>31</v>
      </c>
      <c r="AF95" s="75">
        <v>0</v>
      </c>
      <c r="AG95" s="75">
        <f t="shared" si="25"/>
        <v>31</v>
      </c>
      <c r="AH95" s="75"/>
      <c r="AI95" s="75"/>
      <c r="AJ95" s="75"/>
      <c r="AK95" s="90"/>
      <c r="AL95" s="90"/>
      <c r="AM95" s="100"/>
      <c r="AN95" s="100"/>
      <c r="AO95" s="90"/>
      <c r="AP95" s="90"/>
      <c r="AQ95" s="60"/>
      <c r="AR95" s="60"/>
      <c r="AS95" s="60"/>
      <c r="AT95" s="60"/>
      <c r="AU95" s="60"/>
      <c r="AV95" s="60"/>
      <c r="AW95" s="90"/>
    </row>
    <row r="96" s="34" customFormat="1" ht="17.4" customHeight="1" spans="1:49">
      <c r="A96" s="60"/>
      <c r="B96" s="61"/>
      <c r="C96" s="61" t="s">
        <v>114</v>
      </c>
      <c r="D96" s="62">
        <v>65.3609523809524</v>
      </c>
      <c r="E96" s="60" t="s">
        <v>37</v>
      </c>
      <c r="F96" s="60">
        <f t="shared" si="19"/>
        <v>159.5</v>
      </c>
      <c r="G96" s="60"/>
      <c r="H96" s="60"/>
      <c r="I96" s="60"/>
      <c r="J96" s="60"/>
      <c r="K96" s="60"/>
      <c r="L96" s="60"/>
      <c r="M96" s="60">
        <v>17.5</v>
      </c>
      <c r="N96" s="60"/>
      <c r="O96" s="60"/>
      <c r="P96" s="60"/>
      <c r="Q96" s="60"/>
      <c r="R96" s="60"/>
      <c r="S96" s="61"/>
      <c r="T96" s="61"/>
      <c r="U96" s="61"/>
      <c r="V96" s="73"/>
      <c r="W96" s="73"/>
      <c r="X96" s="73"/>
      <c r="Y96" s="73"/>
      <c r="Z96" s="73"/>
      <c r="AA96" s="73"/>
      <c r="AB96" s="75">
        <v>35</v>
      </c>
      <c r="AC96" s="75">
        <v>0</v>
      </c>
      <c r="AD96" s="75">
        <f t="shared" si="24"/>
        <v>35</v>
      </c>
      <c r="AE96" s="75">
        <v>36</v>
      </c>
      <c r="AF96" s="75">
        <v>0</v>
      </c>
      <c r="AG96" s="75">
        <f t="shared" si="25"/>
        <v>36</v>
      </c>
      <c r="AH96" s="75"/>
      <c r="AI96" s="75"/>
      <c r="AJ96" s="75"/>
      <c r="AK96" s="90"/>
      <c r="AL96" s="90"/>
      <c r="AM96" s="100">
        <v>2</v>
      </c>
      <c r="AN96" s="100"/>
      <c r="AO96" s="90">
        <v>2</v>
      </c>
      <c r="AP96" s="90"/>
      <c r="AQ96" s="60"/>
      <c r="AR96" s="60"/>
      <c r="AS96" s="60">
        <v>420</v>
      </c>
      <c r="AT96" s="60"/>
      <c r="AU96" s="60">
        <v>47</v>
      </c>
      <c r="AV96" s="60"/>
      <c r="AW96" s="90"/>
    </row>
    <row r="97" s="38" customFormat="1" ht="19.2" customHeight="1" spans="1:49">
      <c r="A97" s="57">
        <v>10</v>
      </c>
      <c r="B97" s="56" t="s">
        <v>115</v>
      </c>
      <c r="C97" s="56" t="s">
        <v>30</v>
      </c>
      <c r="D97" s="59"/>
      <c r="E97" s="57"/>
      <c r="F97" s="57">
        <f t="shared" ref="F97:AV97" si="26">SUM(F98:F108)</f>
        <v>12945.5</v>
      </c>
      <c r="G97" s="56">
        <f t="shared" si="26"/>
        <v>2160</v>
      </c>
      <c r="H97" s="56">
        <f t="shared" si="26"/>
        <v>0</v>
      </c>
      <c r="I97" s="56">
        <f t="shared" si="26"/>
        <v>2160</v>
      </c>
      <c r="J97" s="56">
        <f t="shared" si="26"/>
        <v>0</v>
      </c>
      <c r="K97" s="56">
        <f t="shared" si="26"/>
        <v>0</v>
      </c>
      <c r="L97" s="56">
        <f t="shared" si="26"/>
        <v>0</v>
      </c>
      <c r="M97" s="56">
        <f t="shared" si="26"/>
        <v>419.5</v>
      </c>
      <c r="N97" s="56">
        <f t="shared" si="26"/>
        <v>0</v>
      </c>
      <c r="O97" s="56">
        <f t="shared" si="26"/>
        <v>0</v>
      </c>
      <c r="P97" s="56">
        <f t="shared" si="26"/>
        <v>10</v>
      </c>
      <c r="Q97" s="56">
        <f t="shared" si="26"/>
        <v>0</v>
      </c>
      <c r="R97" s="56">
        <f t="shared" si="26"/>
        <v>0</v>
      </c>
      <c r="S97" s="56">
        <f t="shared" si="26"/>
        <v>1500</v>
      </c>
      <c r="T97" s="56">
        <f t="shared" si="26"/>
        <v>-25</v>
      </c>
      <c r="U97" s="56">
        <f t="shared" si="26"/>
        <v>1475</v>
      </c>
      <c r="V97" s="56">
        <f t="shared" si="26"/>
        <v>0</v>
      </c>
      <c r="W97" s="56">
        <f t="shared" si="26"/>
        <v>0</v>
      </c>
      <c r="X97" s="56">
        <f t="shared" si="26"/>
        <v>0</v>
      </c>
      <c r="Y97" s="56">
        <f t="shared" si="26"/>
        <v>0</v>
      </c>
      <c r="Z97" s="56">
        <f t="shared" si="26"/>
        <v>0</v>
      </c>
      <c r="AA97" s="56">
        <f t="shared" si="26"/>
        <v>0</v>
      </c>
      <c r="AB97" s="56">
        <f t="shared" si="26"/>
        <v>360</v>
      </c>
      <c r="AC97" s="56">
        <f t="shared" si="26"/>
        <v>6</v>
      </c>
      <c r="AD97" s="56">
        <f t="shared" si="26"/>
        <v>364</v>
      </c>
      <c r="AE97" s="56">
        <f t="shared" si="26"/>
        <v>320</v>
      </c>
      <c r="AF97" s="56">
        <f t="shared" si="26"/>
        <v>4</v>
      </c>
      <c r="AG97" s="56">
        <f t="shared" si="26"/>
        <v>324</v>
      </c>
      <c r="AH97" s="56">
        <f t="shared" si="26"/>
        <v>1866</v>
      </c>
      <c r="AI97" s="56">
        <f t="shared" si="26"/>
        <v>68</v>
      </c>
      <c r="AJ97" s="56">
        <f t="shared" si="26"/>
        <v>1934</v>
      </c>
      <c r="AK97" s="56">
        <f t="shared" si="26"/>
        <v>0</v>
      </c>
      <c r="AL97" s="56">
        <f t="shared" si="26"/>
        <v>0</v>
      </c>
      <c r="AM97" s="56">
        <f t="shared" si="26"/>
        <v>34</v>
      </c>
      <c r="AN97" s="56">
        <f t="shared" si="26"/>
        <v>0</v>
      </c>
      <c r="AO97" s="56">
        <f t="shared" si="26"/>
        <v>34</v>
      </c>
      <c r="AP97" s="56">
        <f t="shared" si="26"/>
        <v>0</v>
      </c>
      <c r="AQ97" s="56">
        <f t="shared" si="26"/>
        <v>468</v>
      </c>
      <c r="AR97" s="56">
        <f t="shared" si="26"/>
        <v>0</v>
      </c>
      <c r="AS97" s="56">
        <f t="shared" si="26"/>
        <v>428</v>
      </c>
      <c r="AT97" s="56">
        <f t="shared" si="26"/>
        <v>0</v>
      </c>
      <c r="AU97" s="56">
        <f t="shared" si="26"/>
        <v>200</v>
      </c>
      <c r="AV97" s="56">
        <f t="shared" si="26"/>
        <v>0</v>
      </c>
      <c r="AW97" s="88"/>
    </row>
    <row r="98" s="34" customFormat="1" ht="19.2" customHeight="1" spans="1:49">
      <c r="A98" s="60"/>
      <c r="B98" s="61"/>
      <c r="C98" s="61" t="s">
        <v>31</v>
      </c>
      <c r="D98" s="62">
        <v>6.5</v>
      </c>
      <c r="E98" s="60"/>
      <c r="F98" s="60">
        <f t="shared" si="19"/>
        <v>12</v>
      </c>
      <c r="G98" s="60"/>
      <c r="H98" s="60"/>
      <c r="I98" s="60"/>
      <c r="J98" s="61"/>
      <c r="K98" s="61"/>
      <c r="L98" s="61"/>
      <c r="M98" s="61"/>
      <c r="N98" s="61"/>
      <c r="O98" s="61"/>
      <c r="P98" s="61">
        <v>10</v>
      </c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>
        <v>2</v>
      </c>
      <c r="AD98" s="61"/>
      <c r="AE98" s="61"/>
      <c r="AF98" s="61"/>
      <c r="AG98" s="61"/>
      <c r="AH98" s="86"/>
      <c r="AI98" s="86"/>
      <c r="AJ98" s="86"/>
      <c r="AK98" s="90"/>
      <c r="AL98" s="90"/>
      <c r="AM98" s="90"/>
      <c r="AN98" s="90"/>
      <c r="AO98" s="90"/>
      <c r="AP98" s="90"/>
      <c r="AQ98" s="61"/>
      <c r="AR98" s="61"/>
      <c r="AS98" s="61"/>
      <c r="AT98" s="61"/>
      <c r="AU98" s="61"/>
      <c r="AV98" s="61"/>
      <c r="AW98" s="90"/>
    </row>
    <row r="99" s="34" customFormat="1" ht="17.4" customHeight="1" spans="1:49">
      <c r="A99" s="60"/>
      <c r="B99" s="61"/>
      <c r="C99" s="61" t="s">
        <v>116</v>
      </c>
      <c r="D99" s="62">
        <v>24.9608355091384</v>
      </c>
      <c r="E99" s="60"/>
      <c r="F99" s="60">
        <f t="shared" si="19"/>
        <v>153</v>
      </c>
      <c r="G99" s="60"/>
      <c r="H99" s="60"/>
      <c r="I99" s="60"/>
      <c r="J99" s="60"/>
      <c r="K99" s="60"/>
      <c r="L99" s="60"/>
      <c r="M99" s="60">
        <v>51</v>
      </c>
      <c r="N99" s="60"/>
      <c r="O99" s="60"/>
      <c r="P99" s="60"/>
      <c r="Q99" s="60"/>
      <c r="R99" s="60"/>
      <c r="S99" s="61"/>
      <c r="T99" s="61"/>
      <c r="U99" s="61"/>
      <c r="V99" s="73"/>
      <c r="W99" s="73"/>
      <c r="X99" s="73"/>
      <c r="Y99" s="73"/>
      <c r="Z99" s="73"/>
      <c r="AA99" s="73"/>
      <c r="AB99" s="75">
        <v>30</v>
      </c>
      <c r="AC99" s="75">
        <v>0</v>
      </c>
      <c r="AD99" s="75">
        <f t="shared" ref="AD99:AD108" si="27">AB99+AC99</f>
        <v>30</v>
      </c>
      <c r="AE99" s="75">
        <v>21</v>
      </c>
      <c r="AF99" s="75">
        <v>0</v>
      </c>
      <c r="AG99" s="75">
        <f t="shared" ref="AG99:AG108" si="28">AE99+AF99</f>
        <v>21</v>
      </c>
      <c r="AH99" s="75"/>
      <c r="AI99" s="75"/>
      <c r="AJ99" s="75"/>
      <c r="AK99" s="87"/>
      <c r="AL99" s="87"/>
      <c r="AM99" s="87"/>
      <c r="AN99" s="87"/>
      <c r="AO99" s="95"/>
      <c r="AP99" s="95"/>
      <c r="AQ99" s="60"/>
      <c r="AR99" s="60"/>
      <c r="AS99" s="60"/>
      <c r="AT99" s="60"/>
      <c r="AU99" s="60"/>
      <c r="AV99" s="60"/>
      <c r="AW99" s="95"/>
    </row>
    <row r="100" s="39" customFormat="1" ht="17.4" customHeight="1" spans="1:49">
      <c r="A100" s="60"/>
      <c r="B100" s="61"/>
      <c r="C100" s="61" t="s">
        <v>117</v>
      </c>
      <c r="D100" s="62">
        <v>86.2602739726027</v>
      </c>
      <c r="E100" s="60" t="s">
        <v>37</v>
      </c>
      <c r="F100" s="60">
        <f t="shared" si="19"/>
        <v>200</v>
      </c>
      <c r="G100" s="60"/>
      <c r="H100" s="60"/>
      <c r="I100" s="60"/>
      <c r="J100" s="60"/>
      <c r="K100" s="60"/>
      <c r="L100" s="60"/>
      <c r="M100" s="60">
        <v>30</v>
      </c>
      <c r="N100" s="60"/>
      <c r="O100" s="60"/>
      <c r="P100" s="60"/>
      <c r="Q100" s="60"/>
      <c r="R100" s="60"/>
      <c r="S100" s="61"/>
      <c r="T100" s="61"/>
      <c r="U100" s="61"/>
      <c r="V100" s="73"/>
      <c r="W100" s="73"/>
      <c r="X100" s="73"/>
      <c r="Y100" s="73"/>
      <c r="Z100" s="73"/>
      <c r="AA100" s="73"/>
      <c r="AB100" s="75">
        <v>50</v>
      </c>
      <c r="AC100" s="73">
        <v>2</v>
      </c>
      <c r="AD100" s="75">
        <f t="shared" si="27"/>
        <v>52</v>
      </c>
      <c r="AE100" s="75">
        <v>31</v>
      </c>
      <c r="AF100" s="73">
        <v>2</v>
      </c>
      <c r="AG100" s="75">
        <f t="shared" si="28"/>
        <v>33</v>
      </c>
      <c r="AH100" s="75"/>
      <c r="AI100" s="75"/>
      <c r="AJ100" s="75"/>
      <c r="AK100" s="88"/>
      <c r="AL100" s="88"/>
      <c r="AM100" s="88"/>
      <c r="AN100" s="88"/>
      <c r="AO100" s="90"/>
      <c r="AP100" s="90"/>
      <c r="AQ100" s="60"/>
      <c r="AR100" s="60"/>
      <c r="AS100" s="60"/>
      <c r="AT100" s="60"/>
      <c r="AU100" s="60"/>
      <c r="AV100" s="60"/>
      <c r="AW100" s="90"/>
    </row>
    <row r="101" s="34" customFormat="1" ht="17.4" customHeight="1" spans="1:49">
      <c r="A101" s="60"/>
      <c r="B101" s="61"/>
      <c r="C101" s="61" t="s">
        <v>118</v>
      </c>
      <c r="D101" s="62">
        <v>45.242774566474</v>
      </c>
      <c r="E101" s="60" t="s">
        <v>37</v>
      </c>
      <c r="F101" s="60">
        <f t="shared" si="19"/>
        <v>1851</v>
      </c>
      <c r="G101" s="60"/>
      <c r="H101" s="60"/>
      <c r="I101" s="60"/>
      <c r="J101" s="60"/>
      <c r="K101" s="60"/>
      <c r="L101" s="60"/>
      <c r="M101" s="60">
        <v>35</v>
      </c>
      <c r="N101" s="60"/>
      <c r="O101" s="60"/>
      <c r="P101" s="60"/>
      <c r="Q101" s="60"/>
      <c r="R101" s="60"/>
      <c r="S101" s="61">
        <v>500</v>
      </c>
      <c r="T101" s="61">
        <v>0</v>
      </c>
      <c r="U101" s="61">
        <f>S101+T101</f>
        <v>500</v>
      </c>
      <c r="V101" s="73"/>
      <c r="W101" s="73"/>
      <c r="X101" s="73"/>
      <c r="Y101" s="73"/>
      <c r="Z101" s="73"/>
      <c r="AA101" s="73"/>
      <c r="AB101" s="75">
        <v>35</v>
      </c>
      <c r="AC101" s="75">
        <v>0</v>
      </c>
      <c r="AD101" s="75">
        <f t="shared" si="27"/>
        <v>35</v>
      </c>
      <c r="AE101" s="75">
        <v>31</v>
      </c>
      <c r="AF101" s="75">
        <v>0</v>
      </c>
      <c r="AG101" s="75">
        <f t="shared" si="28"/>
        <v>31</v>
      </c>
      <c r="AH101" s="75">
        <v>342</v>
      </c>
      <c r="AI101" s="75"/>
      <c r="AJ101" s="75">
        <f>AH101+AI101</f>
        <v>342</v>
      </c>
      <c r="AK101" s="88"/>
      <c r="AL101" s="88"/>
      <c r="AM101" s="88"/>
      <c r="AN101" s="88"/>
      <c r="AO101" s="90"/>
      <c r="AP101" s="90"/>
      <c r="AQ101" s="60"/>
      <c r="AR101" s="60"/>
      <c r="AS101" s="60"/>
      <c r="AT101" s="60"/>
      <c r="AU101" s="60"/>
      <c r="AV101" s="60"/>
      <c r="AW101" s="90"/>
    </row>
    <row r="102" s="34" customFormat="1" ht="17.4" customHeight="1" spans="1:49">
      <c r="A102" s="60"/>
      <c r="B102" s="61"/>
      <c r="C102" s="61" t="s">
        <v>119</v>
      </c>
      <c r="D102" s="62">
        <v>74.1147421931736</v>
      </c>
      <c r="E102" s="60" t="s">
        <v>37</v>
      </c>
      <c r="F102" s="60">
        <f t="shared" si="19"/>
        <v>190</v>
      </c>
      <c r="G102" s="60"/>
      <c r="H102" s="60"/>
      <c r="I102" s="60"/>
      <c r="J102" s="60"/>
      <c r="K102" s="60"/>
      <c r="L102" s="60"/>
      <c r="M102" s="60">
        <v>50</v>
      </c>
      <c r="N102" s="60"/>
      <c r="O102" s="60"/>
      <c r="P102" s="60"/>
      <c r="Q102" s="60"/>
      <c r="R102" s="60"/>
      <c r="S102" s="61"/>
      <c r="T102" s="61"/>
      <c r="U102" s="61"/>
      <c r="V102" s="73"/>
      <c r="W102" s="73"/>
      <c r="X102" s="73"/>
      <c r="Y102" s="73"/>
      <c r="Z102" s="73"/>
      <c r="AA102" s="73"/>
      <c r="AB102" s="75">
        <v>35</v>
      </c>
      <c r="AC102" s="73">
        <v>2</v>
      </c>
      <c r="AD102" s="75">
        <f t="shared" si="27"/>
        <v>37</v>
      </c>
      <c r="AE102" s="75">
        <v>31</v>
      </c>
      <c r="AF102" s="73">
        <v>2</v>
      </c>
      <c r="AG102" s="75">
        <f t="shared" si="28"/>
        <v>33</v>
      </c>
      <c r="AH102" s="75"/>
      <c r="AI102" s="75"/>
      <c r="AJ102" s="75"/>
      <c r="AK102" s="88"/>
      <c r="AL102" s="88"/>
      <c r="AM102" s="88"/>
      <c r="AN102" s="88"/>
      <c r="AO102" s="90"/>
      <c r="AP102" s="90"/>
      <c r="AQ102" s="60"/>
      <c r="AR102" s="60"/>
      <c r="AS102" s="60"/>
      <c r="AT102" s="60"/>
      <c r="AU102" s="60"/>
      <c r="AV102" s="60"/>
      <c r="AW102" s="90"/>
    </row>
    <row r="103" s="34" customFormat="1" ht="17.4" customHeight="1" spans="1:49">
      <c r="A103" s="60"/>
      <c r="B103" s="61"/>
      <c r="C103" s="61" t="s">
        <v>120</v>
      </c>
      <c r="D103" s="62">
        <v>3.27427808989531</v>
      </c>
      <c r="E103" s="60" t="s">
        <v>37</v>
      </c>
      <c r="F103" s="60">
        <f t="shared" ref="F103:F134" si="29">SUM(G103:AJ103)</f>
        <v>1195.5</v>
      </c>
      <c r="G103" s="60"/>
      <c r="H103" s="60"/>
      <c r="I103" s="60"/>
      <c r="J103" s="60"/>
      <c r="K103" s="60"/>
      <c r="L103" s="60"/>
      <c r="M103" s="60">
        <v>63.5</v>
      </c>
      <c r="N103" s="60"/>
      <c r="O103" s="60"/>
      <c r="P103" s="60"/>
      <c r="Q103" s="60"/>
      <c r="R103" s="60"/>
      <c r="S103" s="61">
        <v>500</v>
      </c>
      <c r="T103" s="61">
        <v>0</v>
      </c>
      <c r="U103" s="61">
        <f>S103+T103</f>
        <v>500</v>
      </c>
      <c r="V103" s="73"/>
      <c r="W103" s="73"/>
      <c r="X103" s="73"/>
      <c r="Y103" s="73"/>
      <c r="Z103" s="73"/>
      <c r="AA103" s="73"/>
      <c r="AB103" s="75">
        <v>35</v>
      </c>
      <c r="AC103" s="75">
        <v>0</v>
      </c>
      <c r="AD103" s="75">
        <f t="shared" si="27"/>
        <v>35</v>
      </c>
      <c r="AE103" s="75">
        <v>31</v>
      </c>
      <c r="AF103" s="75">
        <v>0</v>
      </c>
      <c r="AG103" s="75">
        <f t="shared" si="28"/>
        <v>31</v>
      </c>
      <c r="AH103" s="75"/>
      <c r="AI103" s="75"/>
      <c r="AJ103" s="75"/>
      <c r="AK103" s="88"/>
      <c r="AL103" s="88"/>
      <c r="AM103" s="88"/>
      <c r="AN103" s="88"/>
      <c r="AO103" s="90"/>
      <c r="AP103" s="90"/>
      <c r="AQ103" s="60"/>
      <c r="AR103" s="60"/>
      <c r="AS103" s="60"/>
      <c r="AT103" s="60"/>
      <c r="AU103" s="60"/>
      <c r="AV103" s="60"/>
      <c r="AW103" s="90"/>
    </row>
    <row r="104" s="34" customFormat="1" ht="17.4" customHeight="1" spans="1:49">
      <c r="A104" s="60"/>
      <c r="B104" s="61"/>
      <c r="C104" s="61" t="s">
        <v>121</v>
      </c>
      <c r="D104" s="62">
        <v>34.403713298791</v>
      </c>
      <c r="E104" s="60" t="s">
        <v>37</v>
      </c>
      <c r="F104" s="60">
        <f t="shared" si="29"/>
        <v>1939</v>
      </c>
      <c r="G104" s="60">
        <v>430</v>
      </c>
      <c r="H104" s="60">
        <f>I104-G104</f>
        <v>0</v>
      </c>
      <c r="I104" s="60">
        <v>430</v>
      </c>
      <c r="J104" s="60"/>
      <c r="K104" s="60"/>
      <c r="L104" s="60"/>
      <c r="M104" s="60">
        <v>45</v>
      </c>
      <c r="N104" s="60"/>
      <c r="O104" s="60"/>
      <c r="P104" s="60"/>
      <c r="Q104" s="60"/>
      <c r="R104" s="60"/>
      <c r="S104" s="61"/>
      <c r="T104" s="61"/>
      <c r="U104" s="61"/>
      <c r="V104" s="73"/>
      <c r="W104" s="73"/>
      <c r="X104" s="73"/>
      <c r="Y104" s="73"/>
      <c r="Z104" s="73"/>
      <c r="AA104" s="73"/>
      <c r="AB104" s="75">
        <v>35</v>
      </c>
      <c r="AC104" s="75">
        <v>0</v>
      </c>
      <c r="AD104" s="75">
        <f t="shared" si="27"/>
        <v>35</v>
      </c>
      <c r="AE104" s="75">
        <v>31</v>
      </c>
      <c r="AF104" s="75">
        <v>0</v>
      </c>
      <c r="AG104" s="75">
        <f t="shared" si="28"/>
        <v>31</v>
      </c>
      <c r="AH104" s="75">
        <v>451</v>
      </c>
      <c r="AI104" s="75"/>
      <c r="AJ104" s="75">
        <f>AH104+AI104</f>
        <v>451</v>
      </c>
      <c r="AK104" s="88"/>
      <c r="AL104" s="88"/>
      <c r="AM104" s="88"/>
      <c r="AN104" s="88"/>
      <c r="AO104" s="90"/>
      <c r="AP104" s="90"/>
      <c r="AQ104" s="60"/>
      <c r="AR104" s="60"/>
      <c r="AS104" s="60"/>
      <c r="AT104" s="60"/>
      <c r="AU104" s="60"/>
      <c r="AV104" s="60"/>
      <c r="AW104" s="90"/>
    </row>
    <row r="105" s="34" customFormat="1" ht="17.4" customHeight="1" spans="1:49">
      <c r="A105" s="60"/>
      <c r="B105" s="61"/>
      <c r="C105" s="61" t="s">
        <v>122</v>
      </c>
      <c r="D105" s="62">
        <v>32.7977941176471</v>
      </c>
      <c r="E105" s="60" t="s">
        <v>37</v>
      </c>
      <c r="F105" s="60">
        <f t="shared" si="29"/>
        <v>163</v>
      </c>
      <c r="G105" s="60"/>
      <c r="H105" s="60"/>
      <c r="I105" s="60"/>
      <c r="J105" s="60"/>
      <c r="K105" s="60"/>
      <c r="L105" s="60"/>
      <c r="M105" s="60">
        <v>21</v>
      </c>
      <c r="N105" s="60"/>
      <c r="O105" s="60"/>
      <c r="P105" s="60"/>
      <c r="Q105" s="60"/>
      <c r="R105" s="60"/>
      <c r="S105" s="61"/>
      <c r="T105" s="61"/>
      <c r="U105" s="61"/>
      <c r="V105" s="73"/>
      <c r="W105" s="73"/>
      <c r="X105" s="73"/>
      <c r="Y105" s="73"/>
      <c r="Z105" s="73"/>
      <c r="AA105" s="73"/>
      <c r="AB105" s="75">
        <v>35</v>
      </c>
      <c r="AC105" s="75">
        <v>0</v>
      </c>
      <c r="AD105" s="75">
        <f t="shared" si="27"/>
        <v>35</v>
      </c>
      <c r="AE105" s="75">
        <v>36</v>
      </c>
      <c r="AF105" s="75">
        <v>0</v>
      </c>
      <c r="AG105" s="75">
        <f t="shared" si="28"/>
        <v>36</v>
      </c>
      <c r="AH105" s="75"/>
      <c r="AI105" s="75"/>
      <c r="AJ105" s="75"/>
      <c r="AK105" s="88"/>
      <c r="AL105" s="88"/>
      <c r="AM105" s="90">
        <v>8</v>
      </c>
      <c r="AN105" s="90"/>
      <c r="AO105" s="90">
        <v>8</v>
      </c>
      <c r="AP105" s="90"/>
      <c r="AQ105" s="60"/>
      <c r="AR105" s="60"/>
      <c r="AS105" s="60">
        <v>93</v>
      </c>
      <c r="AT105" s="60"/>
      <c r="AU105" s="60">
        <v>38</v>
      </c>
      <c r="AV105" s="60"/>
      <c r="AW105" s="90"/>
    </row>
    <row r="106" s="39" customFormat="1" ht="17.4" customHeight="1" spans="1:49">
      <c r="A106" s="60"/>
      <c r="B106" s="61"/>
      <c r="C106" s="61" t="s">
        <v>123</v>
      </c>
      <c r="D106" s="62">
        <v>0</v>
      </c>
      <c r="E106" s="60" t="s">
        <v>37</v>
      </c>
      <c r="F106" s="60">
        <f t="shared" si="29"/>
        <v>1109</v>
      </c>
      <c r="G106" s="60"/>
      <c r="H106" s="60"/>
      <c r="I106" s="60"/>
      <c r="J106" s="60"/>
      <c r="K106" s="60"/>
      <c r="L106" s="60"/>
      <c r="M106" s="60">
        <v>25</v>
      </c>
      <c r="N106" s="60"/>
      <c r="O106" s="60"/>
      <c r="P106" s="60"/>
      <c r="Q106" s="60"/>
      <c r="R106" s="60"/>
      <c r="S106" s="61">
        <v>500</v>
      </c>
      <c r="T106" s="61">
        <v>-25</v>
      </c>
      <c r="U106" s="61">
        <f>S106+T106</f>
        <v>475</v>
      </c>
      <c r="V106" s="73"/>
      <c r="W106" s="73"/>
      <c r="X106" s="73"/>
      <c r="Y106" s="73"/>
      <c r="Z106" s="73"/>
      <c r="AA106" s="73"/>
      <c r="AB106" s="75">
        <v>35</v>
      </c>
      <c r="AC106" s="75">
        <v>-2</v>
      </c>
      <c r="AD106" s="75">
        <f t="shared" si="27"/>
        <v>33</v>
      </c>
      <c r="AE106" s="75">
        <v>36</v>
      </c>
      <c r="AF106" s="75">
        <v>-2</v>
      </c>
      <c r="AG106" s="75">
        <f t="shared" si="28"/>
        <v>34</v>
      </c>
      <c r="AH106" s="75"/>
      <c r="AI106" s="75"/>
      <c r="AJ106" s="75"/>
      <c r="AK106" s="90"/>
      <c r="AL106" s="90"/>
      <c r="AM106" s="90">
        <v>10</v>
      </c>
      <c r="AN106" s="90"/>
      <c r="AO106" s="90">
        <v>10</v>
      </c>
      <c r="AP106" s="90"/>
      <c r="AQ106" s="60"/>
      <c r="AR106" s="60"/>
      <c r="AS106" s="60">
        <v>90</v>
      </c>
      <c r="AT106" s="60"/>
      <c r="AU106" s="60">
        <v>73</v>
      </c>
      <c r="AV106" s="60"/>
      <c r="AW106" s="90"/>
    </row>
    <row r="107" s="39" customFormat="1" ht="18.9" customHeight="1" spans="1:49">
      <c r="A107" s="60"/>
      <c r="B107" s="61"/>
      <c r="C107" s="61" t="s">
        <v>124</v>
      </c>
      <c r="D107" s="62">
        <v>84.5756035578145</v>
      </c>
      <c r="E107" s="60" t="s">
        <v>37</v>
      </c>
      <c r="F107" s="60">
        <f t="shared" si="29"/>
        <v>2143</v>
      </c>
      <c r="G107" s="60"/>
      <c r="H107" s="60"/>
      <c r="I107" s="60"/>
      <c r="J107" s="60"/>
      <c r="K107" s="60"/>
      <c r="L107" s="60"/>
      <c r="M107" s="60">
        <v>53</v>
      </c>
      <c r="N107" s="60"/>
      <c r="O107" s="60"/>
      <c r="P107" s="60"/>
      <c r="Q107" s="60"/>
      <c r="R107" s="60"/>
      <c r="S107" s="61"/>
      <c r="T107" s="61"/>
      <c r="U107" s="61"/>
      <c r="V107" s="73"/>
      <c r="W107" s="73"/>
      <c r="X107" s="73"/>
      <c r="Y107" s="73"/>
      <c r="Z107" s="73"/>
      <c r="AA107" s="73"/>
      <c r="AB107" s="75">
        <v>35</v>
      </c>
      <c r="AC107" s="73">
        <v>2</v>
      </c>
      <c r="AD107" s="75">
        <f t="shared" si="27"/>
        <v>37</v>
      </c>
      <c r="AE107" s="75">
        <v>36</v>
      </c>
      <c r="AF107" s="73">
        <v>2</v>
      </c>
      <c r="AG107" s="75">
        <f t="shared" si="28"/>
        <v>38</v>
      </c>
      <c r="AH107" s="75">
        <v>902</v>
      </c>
      <c r="AI107" s="75">
        <v>68</v>
      </c>
      <c r="AJ107" s="75">
        <f>AH107+AI107</f>
        <v>970</v>
      </c>
      <c r="AK107" s="90"/>
      <c r="AL107" s="90"/>
      <c r="AM107" s="90">
        <v>2</v>
      </c>
      <c r="AN107" s="90"/>
      <c r="AO107" s="90">
        <v>2</v>
      </c>
      <c r="AP107" s="90"/>
      <c r="AQ107" s="60"/>
      <c r="AR107" s="60"/>
      <c r="AS107" s="60">
        <v>124</v>
      </c>
      <c r="AT107" s="60"/>
      <c r="AU107" s="60">
        <v>74</v>
      </c>
      <c r="AV107" s="60"/>
      <c r="AW107" s="90"/>
    </row>
    <row r="108" s="34" customFormat="1" ht="18.9" customHeight="1" spans="1:49">
      <c r="A108" s="60"/>
      <c r="B108" s="61"/>
      <c r="C108" s="61" t="s">
        <v>125</v>
      </c>
      <c r="D108" s="62">
        <v>16.3582887700535</v>
      </c>
      <c r="E108" s="60" t="s">
        <v>37</v>
      </c>
      <c r="F108" s="60">
        <f t="shared" si="29"/>
        <v>3990</v>
      </c>
      <c r="G108" s="60">
        <v>1730</v>
      </c>
      <c r="H108" s="60">
        <f>I108-G108</f>
        <v>0</v>
      </c>
      <c r="I108" s="60">
        <v>1730</v>
      </c>
      <c r="J108" s="60"/>
      <c r="K108" s="60"/>
      <c r="L108" s="60"/>
      <c r="M108" s="60">
        <v>46</v>
      </c>
      <c r="N108" s="60"/>
      <c r="O108" s="60"/>
      <c r="P108" s="60"/>
      <c r="Q108" s="60"/>
      <c r="R108" s="60"/>
      <c r="S108" s="61"/>
      <c r="T108" s="61"/>
      <c r="U108" s="61"/>
      <c r="V108" s="73"/>
      <c r="W108" s="73"/>
      <c r="X108" s="73"/>
      <c r="Y108" s="73"/>
      <c r="Z108" s="73"/>
      <c r="AA108" s="73"/>
      <c r="AB108" s="75">
        <v>35</v>
      </c>
      <c r="AC108" s="75">
        <v>0</v>
      </c>
      <c r="AD108" s="75">
        <f t="shared" si="27"/>
        <v>35</v>
      </c>
      <c r="AE108" s="75">
        <v>36</v>
      </c>
      <c r="AF108" s="75">
        <v>0</v>
      </c>
      <c r="AG108" s="75">
        <f t="shared" si="28"/>
        <v>36</v>
      </c>
      <c r="AH108" s="75">
        <v>171</v>
      </c>
      <c r="AI108" s="75"/>
      <c r="AJ108" s="75">
        <f>AH108+AI108</f>
        <v>171</v>
      </c>
      <c r="AK108" s="90"/>
      <c r="AL108" s="90"/>
      <c r="AM108" s="90">
        <v>14</v>
      </c>
      <c r="AN108" s="90"/>
      <c r="AO108" s="90">
        <v>14</v>
      </c>
      <c r="AP108" s="90"/>
      <c r="AQ108" s="60">
        <v>468</v>
      </c>
      <c r="AR108" s="60"/>
      <c r="AS108" s="60">
        <v>121</v>
      </c>
      <c r="AT108" s="60"/>
      <c r="AU108" s="60">
        <v>15</v>
      </c>
      <c r="AV108" s="60"/>
      <c r="AW108" s="90"/>
    </row>
    <row r="109" s="38" customFormat="1" ht="22.2" customHeight="1" spans="1:49">
      <c r="A109" s="57">
        <v>11</v>
      </c>
      <c r="B109" s="56" t="s">
        <v>126</v>
      </c>
      <c r="C109" s="56" t="s">
        <v>30</v>
      </c>
      <c r="D109" s="59"/>
      <c r="E109" s="57"/>
      <c r="F109" s="57">
        <f t="shared" ref="F109:AV109" si="30">SUM(F110:F113)</f>
        <v>2289.5</v>
      </c>
      <c r="G109" s="56">
        <f t="shared" si="30"/>
        <v>0</v>
      </c>
      <c r="H109" s="56">
        <f t="shared" si="30"/>
        <v>0</v>
      </c>
      <c r="I109" s="56">
        <f t="shared" si="30"/>
        <v>0</v>
      </c>
      <c r="J109" s="56">
        <f t="shared" si="30"/>
        <v>0</v>
      </c>
      <c r="K109" s="56">
        <f t="shared" si="30"/>
        <v>0</v>
      </c>
      <c r="L109" s="56">
        <f t="shared" si="30"/>
        <v>0</v>
      </c>
      <c r="M109" s="56">
        <f t="shared" si="30"/>
        <v>53.5</v>
      </c>
      <c r="N109" s="56">
        <f t="shared" si="30"/>
        <v>0</v>
      </c>
      <c r="O109" s="56">
        <f t="shared" si="30"/>
        <v>0</v>
      </c>
      <c r="P109" s="56">
        <f t="shared" si="30"/>
        <v>10</v>
      </c>
      <c r="Q109" s="56">
        <f t="shared" si="30"/>
        <v>0</v>
      </c>
      <c r="R109" s="56">
        <f t="shared" si="30"/>
        <v>0</v>
      </c>
      <c r="S109" s="56">
        <f t="shared" si="30"/>
        <v>0</v>
      </c>
      <c r="T109" s="56">
        <f t="shared" si="30"/>
        <v>0</v>
      </c>
      <c r="U109" s="56">
        <f t="shared" si="30"/>
        <v>0</v>
      </c>
      <c r="V109" s="56">
        <f t="shared" si="30"/>
        <v>0</v>
      </c>
      <c r="W109" s="56">
        <f t="shared" si="30"/>
        <v>0</v>
      </c>
      <c r="X109" s="56">
        <f t="shared" si="30"/>
        <v>0</v>
      </c>
      <c r="Y109" s="56">
        <f t="shared" si="30"/>
        <v>0</v>
      </c>
      <c r="Z109" s="56">
        <f t="shared" si="30"/>
        <v>0</v>
      </c>
      <c r="AA109" s="56">
        <f t="shared" si="30"/>
        <v>0</v>
      </c>
      <c r="AB109" s="56">
        <f t="shared" si="30"/>
        <v>565</v>
      </c>
      <c r="AC109" s="56">
        <f t="shared" si="30"/>
        <v>-2</v>
      </c>
      <c r="AD109" s="56">
        <f t="shared" si="30"/>
        <v>565</v>
      </c>
      <c r="AE109" s="56">
        <f t="shared" si="30"/>
        <v>98</v>
      </c>
      <c r="AF109" s="56">
        <f t="shared" si="30"/>
        <v>0</v>
      </c>
      <c r="AG109" s="56">
        <f t="shared" si="30"/>
        <v>98</v>
      </c>
      <c r="AH109" s="56">
        <f t="shared" si="30"/>
        <v>451</v>
      </c>
      <c r="AI109" s="56">
        <f t="shared" si="30"/>
        <v>0</v>
      </c>
      <c r="AJ109" s="56">
        <f t="shared" si="30"/>
        <v>451</v>
      </c>
      <c r="AK109" s="56">
        <f t="shared" si="30"/>
        <v>0</v>
      </c>
      <c r="AL109" s="56">
        <f t="shared" si="30"/>
        <v>0</v>
      </c>
      <c r="AM109" s="56">
        <f t="shared" si="30"/>
        <v>34</v>
      </c>
      <c r="AN109" s="56">
        <f t="shared" si="30"/>
        <v>0</v>
      </c>
      <c r="AO109" s="56">
        <f t="shared" si="30"/>
        <v>27</v>
      </c>
      <c r="AP109" s="56">
        <f t="shared" si="30"/>
        <v>0</v>
      </c>
      <c r="AQ109" s="56">
        <f t="shared" si="30"/>
        <v>0</v>
      </c>
      <c r="AR109" s="56">
        <f t="shared" si="30"/>
        <v>0</v>
      </c>
      <c r="AS109" s="56">
        <f t="shared" si="30"/>
        <v>166</v>
      </c>
      <c r="AT109" s="56">
        <f t="shared" si="30"/>
        <v>0</v>
      </c>
      <c r="AU109" s="56">
        <f t="shared" si="30"/>
        <v>153</v>
      </c>
      <c r="AV109" s="56">
        <f t="shared" si="30"/>
        <v>0</v>
      </c>
      <c r="AW109" s="88"/>
    </row>
    <row r="110" s="34" customFormat="1" ht="22.2" customHeight="1" spans="1:49">
      <c r="A110" s="60"/>
      <c r="B110" s="61"/>
      <c r="C110" s="61" t="s">
        <v>71</v>
      </c>
      <c r="D110" s="62">
        <v>40</v>
      </c>
      <c r="E110" s="60"/>
      <c r="F110" s="60">
        <f t="shared" si="29"/>
        <v>8</v>
      </c>
      <c r="G110" s="60"/>
      <c r="H110" s="60"/>
      <c r="I110" s="60"/>
      <c r="J110" s="61"/>
      <c r="K110" s="61"/>
      <c r="L110" s="61"/>
      <c r="M110" s="61"/>
      <c r="N110" s="61"/>
      <c r="O110" s="61"/>
      <c r="P110" s="61">
        <v>10</v>
      </c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>
        <v>-2</v>
      </c>
      <c r="AD110" s="61"/>
      <c r="AE110" s="61"/>
      <c r="AF110" s="61"/>
      <c r="AG110" s="61"/>
      <c r="AH110" s="86"/>
      <c r="AI110" s="86"/>
      <c r="AJ110" s="86"/>
      <c r="AK110" s="90"/>
      <c r="AL110" s="90"/>
      <c r="AM110" s="90"/>
      <c r="AN110" s="90"/>
      <c r="AO110" s="90"/>
      <c r="AP110" s="90"/>
      <c r="AQ110" s="61"/>
      <c r="AR110" s="61"/>
      <c r="AS110" s="61"/>
      <c r="AT110" s="61"/>
      <c r="AU110" s="61"/>
      <c r="AV110" s="61"/>
      <c r="AW110" s="90"/>
    </row>
    <row r="111" s="34" customFormat="1" ht="22.2" customHeight="1" spans="1:49">
      <c r="A111" s="60"/>
      <c r="B111" s="61"/>
      <c r="C111" s="61" t="s">
        <v>127</v>
      </c>
      <c r="D111" s="62">
        <v>51.3565789473684</v>
      </c>
      <c r="E111" s="60"/>
      <c r="F111" s="60">
        <f t="shared" si="29"/>
        <v>1049.5</v>
      </c>
      <c r="G111" s="60"/>
      <c r="H111" s="60"/>
      <c r="I111" s="60"/>
      <c r="J111" s="60"/>
      <c r="K111" s="60"/>
      <c r="L111" s="60"/>
      <c r="M111" s="60">
        <v>35.5</v>
      </c>
      <c r="N111" s="60"/>
      <c r="O111" s="60"/>
      <c r="P111" s="60"/>
      <c r="Q111" s="60"/>
      <c r="R111" s="60"/>
      <c r="S111" s="61"/>
      <c r="T111" s="61"/>
      <c r="U111" s="61"/>
      <c r="V111" s="73"/>
      <c r="W111" s="73"/>
      <c r="X111" s="73"/>
      <c r="Y111" s="73"/>
      <c r="Z111" s="73"/>
      <c r="AA111" s="73"/>
      <c r="AB111" s="75">
        <v>30</v>
      </c>
      <c r="AC111" s="75">
        <v>0</v>
      </c>
      <c r="AD111" s="75">
        <f>AB111+AC111</f>
        <v>30</v>
      </c>
      <c r="AE111" s="75">
        <v>26</v>
      </c>
      <c r="AF111" s="75">
        <v>0</v>
      </c>
      <c r="AG111" s="75">
        <f>AE111+AF111</f>
        <v>26</v>
      </c>
      <c r="AH111" s="75">
        <v>451</v>
      </c>
      <c r="AI111" s="75"/>
      <c r="AJ111" s="75">
        <f>AH111+AI111</f>
        <v>451</v>
      </c>
      <c r="AK111" s="87"/>
      <c r="AL111" s="87"/>
      <c r="AM111" s="100">
        <v>3</v>
      </c>
      <c r="AN111" s="100"/>
      <c r="AO111" s="90">
        <v>3</v>
      </c>
      <c r="AP111" s="90"/>
      <c r="AQ111" s="60"/>
      <c r="AR111" s="60"/>
      <c r="AS111" s="60">
        <v>71</v>
      </c>
      <c r="AT111" s="60"/>
      <c r="AU111" s="60">
        <v>27</v>
      </c>
      <c r="AV111" s="60"/>
      <c r="AW111" s="95"/>
    </row>
    <row r="112" s="34" customFormat="1" ht="22.2" customHeight="1" spans="1:49">
      <c r="A112" s="60"/>
      <c r="B112" s="61"/>
      <c r="C112" s="61" t="s">
        <v>128</v>
      </c>
      <c r="D112" s="62">
        <v>63.8771920035971</v>
      </c>
      <c r="E112" s="60" t="s">
        <v>37</v>
      </c>
      <c r="F112" s="60">
        <f t="shared" si="29"/>
        <v>157</v>
      </c>
      <c r="G112" s="60"/>
      <c r="H112" s="60"/>
      <c r="I112" s="60"/>
      <c r="J112" s="60"/>
      <c r="K112" s="60"/>
      <c r="L112" s="60"/>
      <c r="M112" s="60">
        <v>15</v>
      </c>
      <c r="N112" s="60"/>
      <c r="O112" s="60"/>
      <c r="P112" s="60"/>
      <c r="Q112" s="60"/>
      <c r="R112" s="60"/>
      <c r="S112" s="61"/>
      <c r="T112" s="61"/>
      <c r="U112" s="61"/>
      <c r="V112" s="73"/>
      <c r="W112" s="73"/>
      <c r="X112" s="73"/>
      <c r="Y112" s="73"/>
      <c r="Z112" s="73"/>
      <c r="AA112" s="73"/>
      <c r="AB112" s="75">
        <v>35</v>
      </c>
      <c r="AC112" s="75">
        <v>0</v>
      </c>
      <c r="AD112" s="75">
        <f>AB112+AC112</f>
        <v>35</v>
      </c>
      <c r="AE112" s="75">
        <v>36</v>
      </c>
      <c r="AF112" s="75">
        <v>0</v>
      </c>
      <c r="AG112" s="75">
        <f>AE112+AF112</f>
        <v>36</v>
      </c>
      <c r="AH112" s="75"/>
      <c r="AI112" s="75"/>
      <c r="AJ112" s="75"/>
      <c r="AK112" s="90"/>
      <c r="AL112" s="90"/>
      <c r="AM112" s="100">
        <v>5</v>
      </c>
      <c r="AN112" s="100"/>
      <c r="AO112" s="90">
        <v>5</v>
      </c>
      <c r="AP112" s="90"/>
      <c r="AQ112" s="60"/>
      <c r="AR112" s="60"/>
      <c r="AS112" s="60">
        <v>52</v>
      </c>
      <c r="AT112" s="60"/>
      <c r="AU112" s="60">
        <v>90</v>
      </c>
      <c r="AV112" s="60"/>
      <c r="AW112" s="96"/>
    </row>
    <row r="113" s="34" customFormat="1" ht="22.2" customHeight="1" spans="1:49">
      <c r="A113" s="60"/>
      <c r="B113" s="61"/>
      <c r="C113" s="61" t="s">
        <v>129</v>
      </c>
      <c r="D113" s="62">
        <v>5.65326633165829</v>
      </c>
      <c r="E113" s="60" t="s">
        <v>37</v>
      </c>
      <c r="F113" s="60">
        <f t="shared" si="29"/>
        <v>1075</v>
      </c>
      <c r="G113" s="60"/>
      <c r="H113" s="60"/>
      <c r="I113" s="60"/>
      <c r="J113" s="60"/>
      <c r="K113" s="60"/>
      <c r="L113" s="60"/>
      <c r="M113" s="60">
        <v>3</v>
      </c>
      <c r="N113" s="60"/>
      <c r="O113" s="60"/>
      <c r="P113" s="60"/>
      <c r="Q113" s="60"/>
      <c r="R113" s="60"/>
      <c r="S113" s="61"/>
      <c r="T113" s="61"/>
      <c r="U113" s="61"/>
      <c r="V113" s="73"/>
      <c r="W113" s="73"/>
      <c r="X113" s="73"/>
      <c r="Y113" s="73"/>
      <c r="Z113" s="73"/>
      <c r="AA113" s="73"/>
      <c r="AB113" s="75">
        <v>500</v>
      </c>
      <c r="AC113" s="75">
        <v>0</v>
      </c>
      <c r="AD113" s="75">
        <f>AB113+AC113</f>
        <v>500</v>
      </c>
      <c r="AE113" s="75">
        <v>36</v>
      </c>
      <c r="AF113" s="75">
        <v>0</v>
      </c>
      <c r="AG113" s="75">
        <f>AE113+AF113</f>
        <v>36</v>
      </c>
      <c r="AH113" s="75"/>
      <c r="AI113" s="75"/>
      <c r="AJ113" s="75"/>
      <c r="AK113" s="90"/>
      <c r="AL113" s="90"/>
      <c r="AM113" s="100">
        <v>26</v>
      </c>
      <c r="AN113" s="100"/>
      <c r="AO113" s="90">
        <v>19</v>
      </c>
      <c r="AP113" s="90"/>
      <c r="AQ113" s="60"/>
      <c r="AR113" s="60"/>
      <c r="AS113" s="60">
        <v>43</v>
      </c>
      <c r="AT113" s="60"/>
      <c r="AU113" s="60">
        <v>36</v>
      </c>
      <c r="AV113" s="60"/>
      <c r="AW113" s="96"/>
    </row>
    <row r="114" s="38" customFormat="1" ht="22.2" customHeight="1" spans="1:49">
      <c r="A114" s="57">
        <v>12</v>
      </c>
      <c r="B114" s="56" t="s">
        <v>130</v>
      </c>
      <c r="C114" s="56" t="s">
        <v>30</v>
      </c>
      <c r="D114" s="59"/>
      <c r="E114" s="57"/>
      <c r="F114" s="57">
        <f t="shared" ref="F114:AV114" si="31">SUM(F115:F127)</f>
        <v>26974</v>
      </c>
      <c r="G114" s="56">
        <f t="shared" si="31"/>
        <v>4445</v>
      </c>
      <c r="H114" s="56">
        <f t="shared" si="31"/>
        <v>0</v>
      </c>
      <c r="I114" s="56">
        <f t="shared" si="31"/>
        <v>4445</v>
      </c>
      <c r="J114" s="56">
        <f t="shared" si="31"/>
        <v>2900</v>
      </c>
      <c r="K114" s="56">
        <f t="shared" si="31"/>
        <v>0</v>
      </c>
      <c r="L114" s="56">
        <f t="shared" si="31"/>
        <v>0</v>
      </c>
      <c r="M114" s="56">
        <f t="shared" si="31"/>
        <v>162</v>
      </c>
      <c r="N114" s="56">
        <f t="shared" si="31"/>
        <v>0</v>
      </c>
      <c r="O114" s="56">
        <f t="shared" si="31"/>
        <v>0</v>
      </c>
      <c r="P114" s="56">
        <f t="shared" si="31"/>
        <v>360</v>
      </c>
      <c r="Q114" s="56">
        <f t="shared" si="31"/>
        <v>0</v>
      </c>
      <c r="R114" s="56">
        <f t="shared" si="31"/>
        <v>0</v>
      </c>
      <c r="S114" s="56">
        <f t="shared" si="31"/>
        <v>1000</v>
      </c>
      <c r="T114" s="56">
        <f t="shared" si="31"/>
        <v>31</v>
      </c>
      <c r="U114" s="56">
        <f t="shared" si="31"/>
        <v>1031</v>
      </c>
      <c r="V114" s="56">
        <f t="shared" si="31"/>
        <v>3200</v>
      </c>
      <c r="W114" s="56">
        <f t="shared" si="31"/>
        <v>-160</v>
      </c>
      <c r="X114" s="56">
        <f t="shared" si="31"/>
        <v>3040</v>
      </c>
      <c r="Y114" s="56">
        <f t="shared" si="31"/>
        <v>1889</v>
      </c>
      <c r="Z114" s="56">
        <f t="shared" si="31"/>
        <v>-58</v>
      </c>
      <c r="AA114" s="56">
        <f t="shared" si="31"/>
        <v>1831</v>
      </c>
      <c r="AB114" s="56">
        <f t="shared" si="31"/>
        <v>900</v>
      </c>
      <c r="AC114" s="56">
        <f t="shared" si="31"/>
        <v>-2</v>
      </c>
      <c r="AD114" s="56">
        <f t="shared" si="31"/>
        <v>898</v>
      </c>
      <c r="AE114" s="56">
        <f t="shared" si="31"/>
        <v>362</v>
      </c>
      <c r="AF114" s="56">
        <f t="shared" si="31"/>
        <v>-2</v>
      </c>
      <c r="AG114" s="56">
        <f t="shared" si="31"/>
        <v>360</v>
      </c>
      <c r="AH114" s="56">
        <f t="shared" si="31"/>
        <v>171</v>
      </c>
      <c r="AI114" s="56">
        <f t="shared" si="31"/>
        <v>0</v>
      </c>
      <c r="AJ114" s="56">
        <f t="shared" si="31"/>
        <v>171</v>
      </c>
      <c r="AK114" s="56">
        <f t="shared" si="31"/>
        <v>0</v>
      </c>
      <c r="AL114" s="56">
        <f t="shared" si="31"/>
        <v>0</v>
      </c>
      <c r="AM114" s="56">
        <f t="shared" si="31"/>
        <v>0</v>
      </c>
      <c r="AN114" s="56">
        <f t="shared" si="31"/>
        <v>0</v>
      </c>
      <c r="AO114" s="56">
        <f t="shared" si="31"/>
        <v>0</v>
      </c>
      <c r="AP114" s="56">
        <f t="shared" si="31"/>
        <v>0</v>
      </c>
      <c r="AQ114" s="56">
        <f t="shared" si="31"/>
        <v>0</v>
      </c>
      <c r="AR114" s="56">
        <f t="shared" si="31"/>
        <v>0</v>
      </c>
      <c r="AS114" s="56">
        <f t="shared" si="31"/>
        <v>0</v>
      </c>
      <c r="AT114" s="56">
        <f t="shared" si="31"/>
        <v>0</v>
      </c>
      <c r="AU114" s="56">
        <f t="shared" si="31"/>
        <v>0</v>
      </c>
      <c r="AV114" s="56">
        <f t="shared" si="31"/>
        <v>0</v>
      </c>
      <c r="AW114" s="88"/>
    </row>
    <row r="115" s="34" customFormat="1" ht="22.2" customHeight="1" spans="1:49">
      <c r="A115" s="60"/>
      <c r="B115" s="61"/>
      <c r="C115" s="61" t="s">
        <v>71</v>
      </c>
      <c r="D115" s="62">
        <v>0</v>
      </c>
      <c r="E115" s="60"/>
      <c r="F115" s="60">
        <f t="shared" si="29"/>
        <v>10</v>
      </c>
      <c r="G115" s="60"/>
      <c r="H115" s="60"/>
      <c r="I115" s="60"/>
      <c r="J115" s="61"/>
      <c r="K115" s="61"/>
      <c r="L115" s="61"/>
      <c r="M115" s="61"/>
      <c r="N115" s="61"/>
      <c r="O115" s="61"/>
      <c r="P115" s="61">
        <v>10</v>
      </c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>
        <v>0</v>
      </c>
      <c r="AD115" s="61"/>
      <c r="AE115" s="61"/>
      <c r="AF115" s="61"/>
      <c r="AG115" s="61"/>
      <c r="AH115" s="86"/>
      <c r="AI115" s="86"/>
      <c r="AJ115" s="86"/>
      <c r="AK115" s="90"/>
      <c r="AL115" s="90"/>
      <c r="AM115" s="90"/>
      <c r="AN115" s="90"/>
      <c r="AO115" s="90"/>
      <c r="AP115" s="90"/>
      <c r="AQ115" s="61"/>
      <c r="AR115" s="61"/>
      <c r="AS115" s="61"/>
      <c r="AT115" s="61"/>
      <c r="AU115" s="61"/>
      <c r="AV115" s="61"/>
      <c r="AW115" s="90"/>
    </row>
    <row r="116" s="40" customFormat="1" ht="22.2" customHeight="1" spans="1:49">
      <c r="A116" s="65"/>
      <c r="B116" s="66"/>
      <c r="C116" s="61" t="s">
        <v>131</v>
      </c>
      <c r="D116" s="62">
        <v>0.275206611570248</v>
      </c>
      <c r="E116" s="65"/>
      <c r="F116" s="60">
        <f t="shared" si="29"/>
        <v>247</v>
      </c>
      <c r="G116" s="60"/>
      <c r="H116" s="60"/>
      <c r="I116" s="60"/>
      <c r="J116" s="60"/>
      <c r="K116" s="60"/>
      <c r="L116" s="60"/>
      <c r="M116" s="60">
        <v>3</v>
      </c>
      <c r="N116" s="60"/>
      <c r="O116" s="60"/>
      <c r="P116" s="60">
        <v>150</v>
      </c>
      <c r="Q116" s="60"/>
      <c r="R116" s="60"/>
      <c r="S116" s="61"/>
      <c r="T116" s="61"/>
      <c r="U116" s="61"/>
      <c r="V116" s="73"/>
      <c r="W116" s="73"/>
      <c r="X116" s="73"/>
      <c r="Y116" s="73"/>
      <c r="Z116" s="73"/>
      <c r="AA116" s="73"/>
      <c r="AB116" s="75">
        <v>30</v>
      </c>
      <c r="AC116" s="75">
        <v>-2</v>
      </c>
      <c r="AD116" s="75">
        <f t="shared" ref="AD116:AD127" si="32">AB116+AC116</f>
        <v>28</v>
      </c>
      <c r="AE116" s="75">
        <v>21</v>
      </c>
      <c r="AF116" s="75">
        <v>-2</v>
      </c>
      <c r="AG116" s="75">
        <f t="shared" ref="AG116:AG127" si="33">AE116+AF116</f>
        <v>19</v>
      </c>
      <c r="AH116" s="75"/>
      <c r="AI116" s="75"/>
      <c r="AJ116" s="75"/>
      <c r="AK116" s="87"/>
      <c r="AL116" s="87"/>
      <c r="AM116" s="87"/>
      <c r="AN116" s="87"/>
      <c r="AO116" s="87"/>
      <c r="AP116" s="87"/>
      <c r="AQ116" s="60"/>
      <c r="AR116" s="60"/>
      <c r="AS116" s="60"/>
      <c r="AT116" s="60"/>
      <c r="AU116" s="60"/>
      <c r="AV116" s="60"/>
      <c r="AW116" s="95"/>
    </row>
    <row r="117" s="34" customFormat="1" ht="22.2" customHeight="1" spans="1:49">
      <c r="A117" s="60"/>
      <c r="B117" s="61"/>
      <c r="C117" s="61" t="s">
        <v>132</v>
      </c>
      <c r="D117" s="62">
        <v>94.7761732851986</v>
      </c>
      <c r="E117" s="60" t="s">
        <v>37</v>
      </c>
      <c r="F117" s="60">
        <f t="shared" si="29"/>
        <v>2122</v>
      </c>
      <c r="G117" s="60"/>
      <c r="H117" s="60"/>
      <c r="I117" s="60"/>
      <c r="J117" s="60"/>
      <c r="K117" s="60"/>
      <c r="L117" s="60"/>
      <c r="M117" s="60">
        <v>20</v>
      </c>
      <c r="N117" s="60"/>
      <c r="O117" s="60"/>
      <c r="P117" s="60"/>
      <c r="Q117" s="60"/>
      <c r="R117" s="60"/>
      <c r="S117" s="61">
        <v>500</v>
      </c>
      <c r="T117" s="61">
        <v>31</v>
      </c>
      <c r="U117" s="61">
        <f>S117+T117</f>
        <v>531</v>
      </c>
      <c r="V117" s="73"/>
      <c r="W117" s="73"/>
      <c r="X117" s="73"/>
      <c r="Y117" s="73"/>
      <c r="Z117" s="73"/>
      <c r="AA117" s="73"/>
      <c r="AB117" s="75">
        <v>485</v>
      </c>
      <c r="AC117" s="73">
        <v>2</v>
      </c>
      <c r="AD117" s="75">
        <f t="shared" si="32"/>
        <v>487</v>
      </c>
      <c r="AE117" s="75">
        <v>31</v>
      </c>
      <c r="AF117" s="73">
        <v>2</v>
      </c>
      <c r="AG117" s="75">
        <f t="shared" si="33"/>
        <v>33</v>
      </c>
      <c r="AH117" s="75"/>
      <c r="AI117" s="75"/>
      <c r="AJ117" s="75"/>
      <c r="AK117" s="88"/>
      <c r="AL117" s="88"/>
      <c r="AM117" s="90"/>
      <c r="AN117" s="90"/>
      <c r="AO117" s="88"/>
      <c r="AP117" s="88"/>
      <c r="AQ117" s="60"/>
      <c r="AR117" s="60"/>
      <c r="AS117" s="60"/>
      <c r="AT117" s="60"/>
      <c r="AU117" s="60"/>
      <c r="AV117" s="60"/>
      <c r="AW117" s="96"/>
    </row>
    <row r="118" s="34" customFormat="1" ht="22.2" customHeight="1" spans="1:49">
      <c r="A118" s="60"/>
      <c r="B118" s="61"/>
      <c r="C118" s="61" t="s">
        <v>133</v>
      </c>
      <c r="D118" s="62">
        <v>3.11162971606379</v>
      </c>
      <c r="E118" s="60" t="s">
        <v>37</v>
      </c>
      <c r="F118" s="60">
        <f t="shared" si="29"/>
        <v>150</v>
      </c>
      <c r="G118" s="60"/>
      <c r="H118" s="60"/>
      <c r="I118" s="60"/>
      <c r="J118" s="60"/>
      <c r="K118" s="60"/>
      <c r="L118" s="60"/>
      <c r="M118" s="60">
        <v>18</v>
      </c>
      <c r="N118" s="60"/>
      <c r="O118" s="60"/>
      <c r="P118" s="60"/>
      <c r="Q118" s="60"/>
      <c r="R118" s="60"/>
      <c r="S118" s="61"/>
      <c r="T118" s="61"/>
      <c r="U118" s="61"/>
      <c r="V118" s="73"/>
      <c r="W118" s="73"/>
      <c r="X118" s="73"/>
      <c r="Y118" s="73"/>
      <c r="Z118" s="73"/>
      <c r="AA118" s="73"/>
      <c r="AB118" s="75">
        <v>35</v>
      </c>
      <c r="AC118" s="75">
        <v>0</v>
      </c>
      <c r="AD118" s="75">
        <f t="shared" si="32"/>
        <v>35</v>
      </c>
      <c r="AE118" s="75">
        <v>31</v>
      </c>
      <c r="AF118" s="75">
        <v>0</v>
      </c>
      <c r="AG118" s="75">
        <f t="shared" si="33"/>
        <v>31</v>
      </c>
      <c r="AH118" s="75"/>
      <c r="AI118" s="75"/>
      <c r="AJ118" s="75"/>
      <c r="AK118" s="88"/>
      <c r="AL118" s="88"/>
      <c r="AM118" s="88"/>
      <c r="AN118" s="88"/>
      <c r="AO118" s="88"/>
      <c r="AP118" s="88"/>
      <c r="AQ118" s="60"/>
      <c r="AR118" s="60"/>
      <c r="AS118" s="60"/>
      <c r="AT118" s="60"/>
      <c r="AU118" s="60"/>
      <c r="AV118" s="60"/>
      <c r="AW118" s="90"/>
    </row>
    <row r="119" s="34" customFormat="1" ht="22.2" customHeight="1" spans="1:49">
      <c r="A119" s="60"/>
      <c r="B119" s="61"/>
      <c r="C119" s="61" t="s">
        <v>134</v>
      </c>
      <c r="D119" s="62">
        <v>0</v>
      </c>
      <c r="E119" s="60" t="s">
        <v>37</v>
      </c>
      <c r="F119" s="60">
        <f t="shared" si="29"/>
        <v>6212</v>
      </c>
      <c r="G119" s="60"/>
      <c r="H119" s="60"/>
      <c r="I119" s="60"/>
      <c r="J119" s="60"/>
      <c r="K119" s="60"/>
      <c r="L119" s="60"/>
      <c r="M119" s="60">
        <v>8</v>
      </c>
      <c r="N119" s="60"/>
      <c r="O119" s="60"/>
      <c r="P119" s="60"/>
      <c r="Q119" s="60"/>
      <c r="R119" s="60"/>
      <c r="S119" s="61"/>
      <c r="T119" s="61"/>
      <c r="U119" s="61"/>
      <c r="V119" s="73">
        <v>3200</v>
      </c>
      <c r="W119" s="73">
        <v>-160</v>
      </c>
      <c r="X119" s="61">
        <f>V119+W119</f>
        <v>3040</v>
      </c>
      <c r="Y119" s="73"/>
      <c r="Z119" s="73"/>
      <c r="AA119" s="73"/>
      <c r="AB119" s="75">
        <v>35</v>
      </c>
      <c r="AC119" s="75">
        <v>-2</v>
      </c>
      <c r="AD119" s="75">
        <f t="shared" si="32"/>
        <v>33</v>
      </c>
      <c r="AE119" s="75">
        <v>31</v>
      </c>
      <c r="AF119" s="75">
        <v>-2</v>
      </c>
      <c r="AG119" s="75">
        <f t="shared" si="33"/>
        <v>29</v>
      </c>
      <c r="AH119" s="75"/>
      <c r="AI119" s="75"/>
      <c r="AJ119" s="75"/>
      <c r="AK119" s="88"/>
      <c r="AL119" s="88"/>
      <c r="AM119" s="88"/>
      <c r="AN119" s="88"/>
      <c r="AO119" s="88"/>
      <c r="AP119" s="88"/>
      <c r="AQ119" s="60"/>
      <c r="AR119" s="60"/>
      <c r="AS119" s="60"/>
      <c r="AT119" s="60"/>
      <c r="AU119" s="60"/>
      <c r="AV119" s="60"/>
      <c r="AW119" s="90"/>
    </row>
    <row r="120" s="34" customFormat="1" ht="22.2" customHeight="1" spans="1:49">
      <c r="A120" s="60"/>
      <c r="B120" s="61"/>
      <c r="C120" s="61" t="s">
        <v>135</v>
      </c>
      <c r="D120" s="62">
        <v>0.0108154877784988</v>
      </c>
      <c r="E120" s="60" t="s">
        <v>37</v>
      </c>
      <c r="F120" s="60">
        <f t="shared" si="29"/>
        <v>5234</v>
      </c>
      <c r="G120" s="60"/>
      <c r="H120" s="60"/>
      <c r="I120" s="60"/>
      <c r="J120" s="60">
        <v>2900</v>
      </c>
      <c r="K120" s="60"/>
      <c r="L120" s="60"/>
      <c r="M120" s="60">
        <v>6</v>
      </c>
      <c r="N120" s="60"/>
      <c r="O120" s="60"/>
      <c r="P120" s="60"/>
      <c r="Q120" s="60"/>
      <c r="R120" s="60"/>
      <c r="S120" s="61"/>
      <c r="T120" s="61"/>
      <c r="U120" s="61"/>
      <c r="V120" s="73"/>
      <c r="W120" s="73"/>
      <c r="X120" s="73"/>
      <c r="Y120" s="73">
        <v>1160</v>
      </c>
      <c r="Z120" s="73">
        <f>AA120-Y120</f>
        <v>-58</v>
      </c>
      <c r="AA120" s="73">
        <v>1102</v>
      </c>
      <c r="AB120" s="75">
        <v>35</v>
      </c>
      <c r="AC120" s="75">
        <v>-2</v>
      </c>
      <c r="AD120" s="75">
        <f t="shared" si="32"/>
        <v>33</v>
      </c>
      <c r="AE120" s="75">
        <v>31</v>
      </c>
      <c r="AF120" s="75">
        <v>-2</v>
      </c>
      <c r="AG120" s="75">
        <f t="shared" si="33"/>
        <v>29</v>
      </c>
      <c r="AH120" s="75"/>
      <c r="AI120" s="75"/>
      <c r="AJ120" s="75"/>
      <c r="AK120" s="88"/>
      <c r="AL120" s="88"/>
      <c r="AM120" s="88"/>
      <c r="AN120" s="88"/>
      <c r="AO120" s="88"/>
      <c r="AP120" s="88"/>
      <c r="AQ120" s="60"/>
      <c r="AR120" s="60"/>
      <c r="AS120" s="60"/>
      <c r="AT120" s="60"/>
      <c r="AU120" s="60"/>
      <c r="AV120" s="60"/>
      <c r="AW120" s="90"/>
    </row>
    <row r="121" s="34" customFormat="1" ht="19.8" customHeight="1" spans="1:49">
      <c r="A121" s="60"/>
      <c r="B121" s="61"/>
      <c r="C121" s="61" t="s">
        <v>136</v>
      </c>
      <c r="D121" s="62">
        <v>7.15563506261181</v>
      </c>
      <c r="E121" s="60" t="s">
        <v>37</v>
      </c>
      <c r="F121" s="60">
        <f t="shared" si="29"/>
        <v>5940</v>
      </c>
      <c r="G121" s="60">
        <v>2725</v>
      </c>
      <c r="H121" s="60">
        <f>I121-G121</f>
        <v>0</v>
      </c>
      <c r="I121" s="60">
        <v>2725</v>
      </c>
      <c r="J121" s="60"/>
      <c r="K121" s="60"/>
      <c r="L121" s="60"/>
      <c r="M121" s="60">
        <v>16</v>
      </c>
      <c r="N121" s="60"/>
      <c r="O121" s="60"/>
      <c r="P121" s="60"/>
      <c r="Q121" s="60"/>
      <c r="R121" s="60"/>
      <c r="S121" s="61"/>
      <c r="T121" s="61"/>
      <c r="U121" s="61"/>
      <c r="V121" s="73"/>
      <c r="W121" s="73"/>
      <c r="X121" s="73"/>
      <c r="Y121" s="73"/>
      <c r="Z121" s="73"/>
      <c r="AA121" s="73"/>
      <c r="AB121" s="75">
        <v>35</v>
      </c>
      <c r="AC121" s="75">
        <v>0</v>
      </c>
      <c r="AD121" s="75">
        <f t="shared" si="32"/>
        <v>35</v>
      </c>
      <c r="AE121" s="75">
        <v>31</v>
      </c>
      <c r="AF121" s="75">
        <v>0</v>
      </c>
      <c r="AG121" s="75">
        <f t="shared" si="33"/>
        <v>31</v>
      </c>
      <c r="AH121" s="75">
        <v>171</v>
      </c>
      <c r="AI121" s="75"/>
      <c r="AJ121" s="75">
        <f>AH121+AI121</f>
        <v>171</v>
      </c>
      <c r="AK121" s="88"/>
      <c r="AL121" s="88"/>
      <c r="AM121" s="88"/>
      <c r="AN121" s="88"/>
      <c r="AO121" s="88"/>
      <c r="AP121" s="88"/>
      <c r="AQ121" s="60"/>
      <c r="AR121" s="60"/>
      <c r="AS121" s="60"/>
      <c r="AT121" s="60"/>
      <c r="AU121" s="60"/>
      <c r="AV121" s="60"/>
      <c r="AW121" s="90"/>
    </row>
    <row r="122" s="39" customFormat="1" ht="19.8" customHeight="1" spans="1:49">
      <c r="A122" s="60"/>
      <c r="B122" s="61"/>
      <c r="C122" s="61" t="s">
        <v>137</v>
      </c>
      <c r="D122" s="62">
        <v>18.3577645442052</v>
      </c>
      <c r="E122" s="60" t="s">
        <v>37</v>
      </c>
      <c r="F122" s="60">
        <f t="shared" si="29"/>
        <v>1286</v>
      </c>
      <c r="G122" s="60"/>
      <c r="H122" s="60"/>
      <c r="I122" s="60"/>
      <c r="J122" s="60"/>
      <c r="K122" s="60"/>
      <c r="L122" s="60"/>
      <c r="M122" s="60">
        <v>28</v>
      </c>
      <c r="N122" s="60"/>
      <c r="O122" s="60"/>
      <c r="P122" s="60">
        <v>100</v>
      </c>
      <c r="Q122" s="60"/>
      <c r="R122" s="60"/>
      <c r="S122" s="61">
        <v>500</v>
      </c>
      <c r="T122" s="61">
        <v>0</v>
      </c>
      <c r="U122" s="61">
        <f>S122+T122</f>
        <v>500</v>
      </c>
      <c r="V122" s="73"/>
      <c r="W122" s="73"/>
      <c r="X122" s="73"/>
      <c r="Y122" s="73"/>
      <c r="Z122" s="73"/>
      <c r="AA122" s="73"/>
      <c r="AB122" s="75">
        <v>48</v>
      </c>
      <c r="AC122" s="75">
        <v>0</v>
      </c>
      <c r="AD122" s="75">
        <f t="shared" si="32"/>
        <v>48</v>
      </c>
      <c r="AE122" s="75">
        <v>31</v>
      </c>
      <c r="AF122" s="75">
        <v>0</v>
      </c>
      <c r="AG122" s="75">
        <f t="shared" si="33"/>
        <v>31</v>
      </c>
      <c r="AH122" s="75"/>
      <c r="AI122" s="75"/>
      <c r="AJ122" s="75"/>
      <c r="AK122" s="88"/>
      <c r="AL122" s="88"/>
      <c r="AM122" s="88"/>
      <c r="AN122" s="88"/>
      <c r="AO122" s="88"/>
      <c r="AP122" s="88"/>
      <c r="AQ122" s="60"/>
      <c r="AR122" s="60"/>
      <c r="AS122" s="60"/>
      <c r="AT122" s="60"/>
      <c r="AU122" s="60"/>
      <c r="AV122" s="60"/>
      <c r="AW122" s="90"/>
    </row>
    <row r="123" s="34" customFormat="1" ht="19.8" customHeight="1" spans="1:49">
      <c r="A123" s="60"/>
      <c r="B123" s="61"/>
      <c r="C123" s="61" t="s">
        <v>138</v>
      </c>
      <c r="D123" s="62">
        <v>4.49356327422881</v>
      </c>
      <c r="E123" s="60" t="s">
        <v>37</v>
      </c>
      <c r="F123" s="60">
        <f t="shared" si="29"/>
        <v>1612</v>
      </c>
      <c r="G123" s="60"/>
      <c r="H123" s="60"/>
      <c r="I123" s="60"/>
      <c r="J123" s="60"/>
      <c r="K123" s="60"/>
      <c r="L123" s="60"/>
      <c r="M123" s="60">
        <v>8</v>
      </c>
      <c r="N123" s="60"/>
      <c r="O123" s="60"/>
      <c r="P123" s="60"/>
      <c r="Q123" s="60"/>
      <c r="R123" s="60"/>
      <c r="S123" s="61"/>
      <c r="T123" s="61"/>
      <c r="U123" s="61"/>
      <c r="V123" s="73"/>
      <c r="W123" s="73"/>
      <c r="X123" s="73"/>
      <c r="Y123" s="73">
        <v>729</v>
      </c>
      <c r="Z123" s="73">
        <f>AA123-Y123</f>
        <v>0</v>
      </c>
      <c r="AA123" s="73">
        <v>729</v>
      </c>
      <c r="AB123" s="75">
        <v>42</v>
      </c>
      <c r="AC123" s="75">
        <v>0</v>
      </c>
      <c r="AD123" s="75">
        <f t="shared" si="32"/>
        <v>42</v>
      </c>
      <c r="AE123" s="75">
        <v>31</v>
      </c>
      <c r="AF123" s="75">
        <v>0</v>
      </c>
      <c r="AG123" s="75">
        <f t="shared" si="33"/>
        <v>31</v>
      </c>
      <c r="AH123" s="75"/>
      <c r="AI123" s="75"/>
      <c r="AJ123" s="75"/>
      <c r="AK123" s="88"/>
      <c r="AL123" s="88"/>
      <c r="AM123" s="88"/>
      <c r="AN123" s="88"/>
      <c r="AO123" s="88"/>
      <c r="AP123" s="88"/>
      <c r="AQ123" s="60"/>
      <c r="AR123" s="60"/>
      <c r="AS123" s="60"/>
      <c r="AT123" s="60"/>
      <c r="AU123" s="60"/>
      <c r="AV123" s="60"/>
      <c r="AW123" s="90"/>
    </row>
    <row r="124" s="34" customFormat="1" ht="19.8" customHeight="1" spans="1:49">
      <c r="A124" s="60"/>
      <c r="B124" s="61"/>
      <c r="C124" s="61" t="s">
        <v>139</v>
      </c>
      <c r="D124" s="62">
        <v>33.7511054958939</v>
      </c>
      <c r="E124" s="60" t="s">
        <v>37</v>
      </c>
      <c r="F124" s="60">
        <f t="shared" si="29"/>
        <v>178.5</v>
      </c>
      <c r="G124" s="60"/>
      <c r="H124" s="60"/>
      <c r="I124" s="60"/>
      <c r="J124" s="60"/>
      <c r="K124" s="60"/>
      <c r="L124" s="60"/>
      <c r="M124" s="60">
        <v>16.5</v>
      </c>
      <c r="N124" s="60"/>
      <c r="O124" s="60"/>
      <c r="P124" s="60"/>
      <c r="Q124" s="60"/>
      <c r="R124" s="60"/>
      <c r="S124" s="61"/>
      <c r="T124" s="61"/>
      <c r="U124" s="61"/>
      <c r="V124" s="73"/>
      <c r="W124" s="73"/>
      <c r="X124" s="73"/>
      <c r="Y124" s="73"/>
      <c r="Z124" s="73"/>
      <c r="AA124" s="73"/>
      <c r="AB124" s="75">
        <v>50</v>
      </c>
      <c r="AC124" s="75">
        <v>0</v>
      </c>
      <c r="AD124" s="75">
        <f t="shared" si="32"/>
        <v>50</v>
      </c>
      <c r="AE124" s="75">
        <v>31</v>
      </c>
      <c r="AF124" s="75">
        <v>0</v>
      </c>
      <c r="AG124" s="75">
        <f t="shared" si="33"/>
        <v>31</v>
      </c>
      <c r="AH124" s="75"/>
      <c r="AI124" s="75"/>
      <c r="AJ124" s="75"/>
      <c r="AK124" s="88"/>
      <c r="AL124" s="88"/>
      <c r="AM124" s="88"/>
      <c r="AN124" s="88"/>
      <c r="AO124" s="88"/>
      <c r="AP124" s="88"/>
      <c r="AQ124" s="60"/>
      <c r="AR124" s="60"/>
      <c r="AS124" s="60"/>
      <c r="AT124" s="60"/>
      <c r="AU124" s="60"/>
      <c r="AV124" s="60"/>
      <c r="AW124" s="90"/>
    </row>
    <row r="125" s="34" customFormat="1" ht="19.8" customHeight="1" spans="1:49">
      <c r="A125" s="60"/>
      <c r="B125" s="61"/>
      <c r="C125" s="61" t="s">
        <v>140</v>
      </c>
      <c r="D125" s="62">
        <v>2.97567954220315</v>
      </c>
      <c r="E125" s="60" t="s">
        <v>37</v>
      </c>
      <c r="F125" s="60">
        <f t="shared" si="29"/>
        <v>3580</v>
      </c>
      <c r="G125" s="60">
        <v>1720</v>
      </c>
      <c r="H125" s="60">
        <f>I125-G125</f>
        <v>0</v>
      </c>
      <c r="I125" s="60">
        <v>1720</v>
      </c>
      <c r="J125" s="60"/>
      <c r="K125" s="60"/>
      <c r="L125" s="60"/>
      <c r="M125" s="60">
        <v>8</v>
      </c>
      <c r="N125" s="60"/>
      <c r="O125" s="60"/>
      <c r="P125" s="60"/>
      <c r="Q125" s="60"/>
      <c r="R125" s="60"/>
      <c r="S125" s="61"/>
      <c r="T125" s="61"/>
      <c r="U125" s="61"/>
      <c r="V125" s="73"/>
      <c r="W125" s="73"/>
      <c r="X125" s="73"/>
      <c r="Y125" s="73"/>
      <c r="Z125" s="73"/>
      <c r="AA125" s="73"/>
      <c r="AB125" s="75">
        <v>35</v>
      </c>
      <c r="AC125" s="75">
        <v>0</v>
      </c>
      <c r="AD125" s="75">
        <f t="shared" si="32"/>
        <v>35</v>
      </c>
      <c r="AE125" s="75">
        <v>31</v>
      </c>
      <c r="AF125" s="75">
        <v>0</v>
      </c>
      <c r="AG125" s="75">
        <f t="shared" si="33"/>
        <v>31</v>
      </c>
      <c r="AH125" s="75"/>
      <c r="AI125" s="75"/>
      <c r="AJ125" s="75"/>
      <c r="AK125" s="88"/>
      <c r="AL125" s="88"/>
      <c r="AM125" s="88"/>
      <c r="AN125" s="88"/>
      <c r="AO125" s="88"/>
      <c r="AP125" s="88"/>
      <c r="AQ125" s="60"/>
      <c r="AR125" s="60"/>
      <c r="AS125" s="60"/>
      <c r="AT125" s="60"/>
      <c r="AU125" s="60"/>
      <c r="AV125" s="60"/>
      <c r="AW125" s="90"/>
    </row>
    <row r="126" s="39" customFormat="1" ht="19.8" customHeight="1" spans="1:49">
      <c r="A126" s="60"/>
      <c r="B126" s="61"/>
      <c r="C126" s="61" t="s">
        <v>141</v>
      </c>
      <c r="D126" s="62">
        <v>34.3560305343511</v>
      </c>
      <c r="E126" s="60" t="s">
        <v>37</v>
      </c>
      <c r="F126" s="60">
        <f t="shared" si="29"/>
        <v>146.5</v>
      </c>
      <c r="G126" s="60"/>
      <c r="H126" s="60"/>
      <c r="I126" s="60"/>
      <c r="J126" s="60"/>
      <c r="K126" s="60"/>
      <c r="L126" s="60"/>
      <c r="M126" s="60">
        <v>14.5</v>
      </c>
      <c r="N126" s="60"/>
      <c r="O126" s="60"/>
      <c r="P126" s="60"/>
      <c r="Q126" s="60"/>
      <c r="R126" s="60"/>
      <c r="S126" s="61"/>
      <c r="T126" s="61"/>
      <c r="U126" s="61"/>
      <c r="V126" s="73"/>
      <c r="W126" s="73"/>
      <c r="X126" s="73"/>
      <c r="Y126" s="73"/>
      <c r="Z126" s="73"/>
      <c r="AA126" s="73"/>
      <c r="AB126" s="75">
        <v>35</v>
      </c>
      <c r="AC126" s="75">
        <v>0</v>
      </c>
      <c r="AD126" s="75">
        <f t="shared" si="32"/>
        <v>35</v>
      </c>
      <c r="AE126" s="75">
        <v>31</v>
      </c>
      <c r="AF126" s="75">
        <v>0</v>
      </c>
      <c r="AG126" s="75">
        <f t="shared" si="33"/>
        <v>31</v>
      </c>
      <c r="AH126" s="75"/>
      <c r="AI126" s="75"/>
      <c r="AJ126" s="75"/>
      <c r="AK126" s="88"/>
      <c r="AL126" s="88"/>
      <c r="AM126" s="88"/>
      <c r="AN126" s="88"/>
      <c r="AO126" s="88"/>
      <c r="AP126" s="88"/>
      <c r="AQ126" s="60"/>
      <c r="AR126" s="60"/>
      <c r="AS126" s="60"/>
      <c r="AT126" s="60"/>
      <c r="AU126" s="60"/>
      <c r="AV126" s="60"/>
      <c r="AW126" s="90"/>
    </row>
    <row r="127" s="34" customFormat="1" ht="19.8" customHeight="1" spans="1:49">
      <c r="A127" s="60"/>
      <c r="B127" s="61"/>
      <c r="C127" s="61" t="s">
        <v>142</v>
      </c>
      <c r="D127" s="62">
        <v>87.0689265536723</v>
      </c>
      <c r="E127" s="60" t="s">
        <v>37</v>
      </c>
      <c r="F127" s="60">
        <f t="shared" si="29"/>
        <v>256</v>
      </c>
      <c r="G127" s="60"/>
      <c r="H127" s="60"/>
      <c r="I127" s="60"/>
      <c r="J127" s="60"/>
      <c r="K127" s="60"/>
      <c r="L127" s="60"/>
      <c r="M127" s="60">
        <v>16</v>
      </c>
      <c r="N127" s="60"/>
      <c r="O127" s="60"/>
      <c r="P127" s="60">
        <v>100</v>
      </c>
      <c r="Q127" s="60"/>
      <c r="R127" s="60"/>
      <c r="S127" s="61"/>
      <c r="T127" s="61"/>
      <c r="U127" s="61"/>
      <c r="V127" s="73"/>
      <c r="W127" s="73"/>
      <c r="X127" s="73"/>
      <c r="Y127" s="73"/>
      <c r="Z127" s="73"/>
      <c r="AA127" s="73"/>
      <c r="AB127" s="75">
        <v>35</v>
      </c>
      <c r="AC127" s="73">
        <v>2</v>
      </c>
      <c r="AD127" s="75">
        <f t="shared" si="32"/>
        <v>37</v>
      </c>
      <c r="AE127" s="75">
        <v>31</v>
      </c>
      <c r="AF127" s="73">
        <v>2</v>
      </c>
      <c r="AG127" s="75">
        <f t="shared" si="33"/>
        <v>33</v>
      </c>
      <c r="AH127" s="75"/>
      <c r="AI127" s="75"/>
      <c r="AJ127" s="75"/>
      <c r="AK127" s="88"/>
      <c r="AL127" s="88"/>
      <c r="AM127" s="88"/>
      <c r="AN127" s="88"/>
      <c r="AO127" s="88"/>
      <c r="AP127" s="88"/>
      <c r="AQ127" s="60"/>
      <c r="AR127" s="60"/>
      <c r="AS127" s="60"/>
      <c r="AT127" s="60"/>
      <c r="AU127" s="60"/>
      <c r="AV127" s="60"/>
      <c r="AW127" s="90"/>
    </row>
    <row r="128" s="38" customFormat="1" ht="22.2" customHeight="1" spans="1:49">
      <c r="A128" s="57">
        <v>13</v>
      </c>
      <c r="B128" s="56" t="s">
        <v>143</v>
      </c>
      <c r="C128" s="56" t="s">
        <v>30</v>
      </c>
      <c r="D128" s="59"/>
      <c r="E128" s="57"/>
      <c r="F128" s="57">
        <f t="shared" ref="F128:AV128" si="34">SUM(F129:F133)</f>
        <v>15428</v>
      </c>
      <c r="G128" s="56">
        <f t="shared" si="34"/>
        <v>2107</v>
      </c>
      <c r="H128" s="56">
        <f t="shared" si="34"/>
        <v>0</v>
      </c>
      <c r="I128" s="56">
        <f t="shared" si="34"/>
        <v>2107</v>
      </c>
      <c r="J128" s="56">
        <f t="shared" si="34"/>
        <v>0</v>
      </c>
      <c r="K128" s="56">
        <f t="shared" si="34"/>
        <v>0</v>
      </c>
      <c r="L128" s="56">
        <f t="shared" si="34"/>
        <v>0</v>
      </c>
      <c r="M128" s="56">
        <f t="shared" si="34"/>
        <v>66</v>
      </c>
      <c r="N128" s="56">
        <f t="shared" si="34"/>
        <v>0</v>
      </c>
      <c r="O128" s="56">
        <f t="shared" si="34"/>
        <v>0</v>
      </c>
      <c r="P128" s="56">
        <f t="shared" si="34"/>
        <v>10</v>
      </c>
      <c r="Q128" s="56">
        <f t="shared" si="34"/>
        <v>0</v>
      </c>
      <c r="R128" s="56">
        <f t="shared" si="34"/>
        <v>0</v>
      </c>
      <c r="S128" s="56">
        <f t="shared" si="34"/>
        <v>800</v>
      </c>
      <c r="T128" s="56">
        <f t="shared" si="34"/>
        <v>-40</v>
      </c>
      <c r="U128" s="56">
        <f t="shared" si="34"/>
        <v>760</v>
      </c>
      <c r="V128" s="56">
        <f t="shared" si="34"/>
        <v>0</v>
      </c>
      <c r="W128" s="56">
        <f t="shared" si="34"/>
        <v>0</v>
      </c>
      <c r="X128" s="56">
        <f t="shared" si="34"/>
        <v>0</v>
      </c>
      <c r="Y128" s="56">
        <f t="shared" si="34"/>
        <v>0</v>
      </c>
      <c r="Z128" s="56">
        <f t="shared" si="34"/>
        <v>0</v>
      </c>
      <c r="AA128" s="56">
        <f t="shared" si="34"/>
        <v>0</v>
      </c>
      <c r="AB128" s="56">
        <f t="shared" si="34"/>
        <v>155</v>
      </c>
      <c r="AC128" s="56">
        <f t="shared" si="34"/>
        <v>-4</v>
      </c>
      <c r="AD128" s="56">
        <f t="shared" si="34"/>
        <v>151</v>
      </c>
      <c r="AE128" s="56">
        <f t="shared" si="34"/>
        <v>129</v>
      </c>
      <c r="AF128" s="56">
        <f t="shared" si="34"/>
        <v>-4</v>
      </c>
      <c r="AG128" s="56">
        <f t="shared" si="34"/>
        <v>125</v>
      </c>
      <c r="AH128" s="56">
        <f t="shared" si="34"/>
        <v>4649</v>
      </c>
      <c r="AI128" s="56">
        <f t="shared" si="34"/>
        <v>-116</v>
      </c>
      <c r="AJ128" s="56">
        <f t="shared" si="34"/>
        <v>4533</v>
      </c>
      <c r="AK128" s="56">
        <f t="shared" si="34"/>
        <v>0</v>
      </c>
      <c r="AL128" s="56">
        <f t="shared" si="34"/>
        <v>0</v>
      </c>
      <c r="AM128" s="56">
        <f t="shared" si="34"/>
        <v>1</v>
      </c>
      <c r="AN128" s="56">
        <f t="shared" si="34"/>
        <v>0</v>
      </c>
      <c r="AO128" s="56">
        <f t="shared" si="34"/>
        <v>2</v>
      </c>
      <c r="AP128" s="56">
        <f t="shared" si="34"/>
        <v>0</v>
      </c>
      <c r="AQ128" s="56">
        <f t="shared" si="34"/>
        <v>0</v>
      </c>
      <c r="AR128" s="56">
        <f t="shared" si="34"/>
        <v>0</v>
      </c>
      <c r="AS128" s="56">
        <f t="shared" si="34"/>
        <v>169</v>
      </c>
      <c r="AT128" s="56">
        <f t="shared" si="34"/>
        <v>0</v>
      </c>
      <c r="AU128" s="56">
        <f t="shared" si="34"/>
        <v>52</v>
      </c>
      <c r="AV128" s="56">
        <f t="shared" si="34"/>
        <v>0</v>
      </c>
      <c r="AW128" s="88"/>
    </row>
    <row r="129" s="34" customFormat="1" ht="22.2" customHeight="1" spans="1:49">
      <c r="A129" s="60"/>
      <c r="B129" s="61"/>
      <c r="C129" s="61" t="s">
        <v>31</v>
      </c>
      <c r="D129" s="62">
        <v>98</v>
      </c>
      <c r="E129" s="60"/>
      <c r="F129" s="60">
        <f t="shared" si="29"/>
        <v>10</v>
      </c>
      <c r="G129" s="60"/>
      <c r="H129" s="60"/>
      <c r="I129" s="60"/>
      <c r="J129" s="61"/>
      <c r="K129" s="61"/>
      <c r="L129" s="61"/>
      <c r="M129" s="61"/>
      <c r="N129" s="61"/>
      <c r="O129" s="61"/>
      <c r="P129" s="61">
        <v>10</v>
      </c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>
        <v>0</v>
      </c>
      <c r="AD129" s="61"/>
      <c r="AE129" s="61"/>
      <c r="AF129" s="61"/>
      <c r="AG129" s="61"/>
      <c r="AH129" s="86"/>
      <c r="AI129" s="86"/>
      <c r="AJ129" s="86"/>
      <c r="AK129" s="90"/>
      <c r="AL129" s="90"/>
      <c r="AM129" s="90"/>
      <c r="AN129" s="90"/>
      <c r="AO129" s="90"/>
      <c r="AP129" s="90"/>
      <c r="AQ129" s="61"/>
      <c r="AR129" s="61"/>
      <c r="AS129" s="61"/>
      <c r="AT129" s="61"/>
      <c r="AU129" s="61"/>
      <c r="AV129" s="61"/>
      <c r="AW129" s="90"/>
    </row>
    <row r="130" s="34" customFormat="1" ht="22.2" customHeight="1" spans="1:49">
      <c r="A130" s="60"/>
      <c r="B130" s="61"/>
      <c r="C130" s="61" t="s">
        <v>144</v>
      </c>
      <c r="D130" s="62">
        <v>0</v>
      </c>
      <c r="E130" s="60" t="s">
        <v>37</v>
      </c>
      <c r="F130" s="60">
        <f t="shared" si="29"/>
        <v>2749.5</v>
      </c>
      <c r="G130" s="60"/>
      <c r="H130" s="60"/>
      <c r="I130" s="60"/>
      <c r="J130" s="60"/>
      <c r="K130" s="60"/>
      <c r="L130" s="60"/>
      <c r="M130" s="60">
        <v>25.5</v>
      </c>
      <c r="N130" s="60"/>
      <c r="O130" s="60"/>
      <c r="P130" s="60"/>
      <c r="Q130" s="60"/>
      <c r="R130" s="60"/>
      <c r="S130" s="61"/>
      <c r="T130" s="61"/>
      <c r="U130" s="61"/>
      <c r="V130" s="73"/>
      <c r="W130" s="73"/>
      <c r="X130" s="73"/>
      <c r="Y130" s="73"/>
      <c r="Z130" s="73"/>
      <c r="AA130" s="73"/>
      <c r="AB130" s="75">
        <v>35</v>
      </c>
      <c r="AC130" s="75">
        <v>-2</v>
      </c>
      <c r="AD130" s="75">
        <f>AB130+AC130</f>
        <v>33</v>
      </c>
      <c r="AE130" s="75">
        <v>31</v>
      </c>
      <c r="AF130" s="75">
        <v>-2</v>
      </c>
      <c r="AG130" s="75">
        <f>AE130+AF130</f>
        <v>29</v>
      </c>
      <c r="AH130" s="75">
        <v>1368</v>
      </c>
      <c r="AI130" s="75">
        <v>-68</v>
      </c>
      <c r="AJ130" s="75">
        <f>AH130+AI130</f>
        <v>1300</v>
      </c>
      <c r="AK130" s="87"/>
      <c r="AL130" s="87"/>
      <c r="AM130" s="95"/>
      <c r="AN130" s="95"/>
      <c r="AO130" s="95"/>
      <c r="AP130" s="95"/>
      <c r="AQ130" s="60"/>
      <c r="AR130" s="60"/>
      <c r="AS130" s="60"/>
      <c r="AT130" s="60"/>
      <c r="AU130" s="60"/>
      <c r="AV130" s="60"/>
      <c r="AW130" s="95"/>
    </row>
    <row r="131" s="34" customFormat="1" ht="22.2" customHeight="1" spans="1:49">
      <c r="A131" s="60"/>
      <c r="B131" s="61"/>
      <c r="C131" s="61" t="s">
        <v>145</v>
      </c>
      <c r="D131" s="62">
        <v>0</v>
      </c>
      <c r="E131" s="60" t="s">
        <v>37</v>
      </c>
      <c r="F131" s="60">
        <f t="shared" si="29"/>
        <v>3495.5</v>
      </c>
      <c r="G131" s="60"/>
      <c r="H131" s="60"/>
      <c r="I131" s="60"/>
      <c r="J131" s="60"/>
      <c r="K131" s="60"/>
      <c r="L131" s="60"/>
      <c r="M131" s="60">
        <v>19.5</v>
      </c>
      <c r="N131" s="60"/>
      <c r="O131" s="60"/>
      <c r="P131" s="60"/>
      <c r="Q131" s="60"/>
      <c r="R131" s="60"/>
      <c r="S131" s="61">
        <v>800</v>
      </c>
      <c r="T131" s="61">
        <v>-40</v>
      </c>
      <c r="U131" s="61">
        <f>S131+T131</f>
        <v>760</v>
      </c>
      <c r="V131" s="73"/>
      <c r="W131" s="73"/>
      <c r="X131" s="73"/>
      <c r="Y131" s="73"/>
      <c r="Z131" s="73"/>
      <c r="AA131" s="73"/>
      <c r="AB131" s="75">
        <v>35</v>
      </c>
      <c r="AC131" s="75">
        <v>-2</v>
      </c>
      <c r="AD131" s="75">
        <f>AB131+AC131</f>
        <v>33</v>
      </c>
      <c r="AE131" s="75">
        <v>31</v>
      </c>
      <c r="AF131" s="75">
        <v>-2</v>
      </c>
      <c r="AG131" s="75">
        <f>AE131+AF131</f>
        <v>29</v>
      </c>
      <c r="AH131" s="75">
        <v>964</v>
      </c>
      <c r="AI131" s="75">
        <v>-48</v>
      </c>
      <c r="AJ131" s="75">
        <f>AH131+AI131</f>
        <v>916</v>
      </c>
      <c r="AK131" s="88"/>
      <c r="AL131" s="88"/>
      <c r="AM131" s="90"/>
      <c r="AN131" s="90"/>
      <c r="AO131" s="90"/>
      <c r="AP131" s="90"/>
      <c r="AQ131" s="60"/>
      <c r="AR131" s="60"/>
      <c r="AS131" s="60"/>
      <c r="AT131" s="60"/>
      <c r="AU131" s="60"/>
      <c r="AV131" s="60"/>
      <c r="AW131" s="90"/>
    </row>
    <row r="132" s="34" customFormat="1" ht="22.2" customHeight="1" spans="1:49">
      <c r="A132" s="60"/>
      <c r="B132" s="61"/>
      <c r="C132" s="61" t="s">
        <v>146</v>
      </c>
      <c r="D132" s="62">
        <v>13.2179764479692</v>
      </c>
      <c r="E132" s="60" t="s">
        <v>37</v>
      </c>
      <c r="F132" s="60">
        <f t="shared" si="29"/>
        <v>6858.5</v>
      </c>
      <c r="G132" s="60">
        <v>2107</v>
      </c>
      <c r="H132" s="60">
        <f>I132-G132</f>
        <v>0</v>
      </c>
      <c r="I132" s="60">
        <v>2107</v>
      </c>
      <c r="J132" s="60"/>
      <c r="K132" s="60"/>
      <c r="L132" s="60"/>
      <c r="M132" s="60">
        <v>14.5</v>
      </c>
      <c r="N132" s="60"/>
      <c r="O132" s="60"/>
      <c r="P132" s="60"/>
      <c r="Q132" s="60"/>
      <c r="R132" s="60"/>
      <c r="S132" s="61"/>
      <c r="T132" s="61"/>
      <c r="U132" s="61"/>
      <c r="V132" s="73"/>
      <c r="W132" s="73"/>
      <c r="X132" s="73"/>
      <c r="Y132" s="73"/>
      <c r="Z132" s="73"/>
      <c r="AA132" s="73"/>
      <c r="AB132" s="75">
        <v>35</v>
      </c>
      <c r="AC132" s="75">
        <v>0</v>
      </c>
      <c r="AD132" s="75">
        <f>AB132+AC132</f>
        <v>35</v>
      </c>
      <c r="AE132" s="75">
        <v>36</v>
      </c>
      <c r="AF132" s="75">
        <v>0</v>
      </c>
      <c r="AG132" s="75">
        <f>AE132+AF132</f>
        <v>36</v>
      </c>
      <c r="AH132" s="75">
        <v>1244</v>
      </c>
      <c r="AI132" s="75"/>
      <c r="AJ132" s="75">
        <f>AH132+AI132</f>
        <v>1244</v>
      </c>
      <c r="AK132" s="88"/>
      <c r="AL132" s="88"/>
      <c r="AM132" s="90">
        <v>1</v>
      </c>
      <c r="AN132" s="90"/>
      <c r="AO132" s="90">
        <v>2</v>
      </c>
      <c r="AP132" s="90"/>
      <c r="AQ132" s="60"/>
      <c r="AR132" s="60"/>
      <c r="AS132" s="60">
        <v>169</v>
      </c>
      <c r="AT132" s="60"/>
      <c r="AU132" s="60">
        <v>52</v>
      </c>
      <c r="AV132" s="60"/>
      <c r="AW132" s="90"/>
    </row>
    <row r="133" s="34" customFormat="1" ht="22.2" customHeight="1" spans="1:49">
      <c r="A133" s="60"/>
      <c r="B133" s="61"/>
      <c r="C133" s="61" t="s">
        <v>147</v>
      </c>
      <c r="D133" s="62">
        <v>57.7018477408257</v>
      </c>
      <c r="E133" s="60" t="s">
        <v>37</v>
      </c>
      <c r="F133" s="60">
        <f t="shared" si="29"/>
        <v>2314.5</v>
      </c>
      <c r="G133" s="60"/>
      <c r="H133" s="60"/>
      <c r="I133" s="60"/>
      <c r="J133" s="60"/>
      <c r="K133" s="60"/>
      <c r="L133" s="60"/>
      <c r="M133" s="60">
        <v>6.5</v>
      </c>
      <c r="N133" s="60"/>
      <c r="O133" s="60"/>
      <c r="P133" s="60"/>
      <c r="Q133" s="60"/>
      <c r="R133" s="60"/>
      <c r="S133" s="61"/>
      <c r="T133" s="61"/>
      <c r="U133" s="61"/>
      <c r="V133" s="73"/>
      <c r="W133" s="73"/>
      <c r="X133" s="73"/>
      <c r="Y133" s="73"/>
      <c r="Z133" s="73"/>
      <c r="AA133" s="73"/>
      <c r="AB133" s="75">
        <v>50</v>
      </c>
      <c r="AC133" s="75">
        <v>0</v>
      </c>
      <c r="AD133" s="75">
        <f>AB133+AC133</f>
        <v>50</v>
      </c>
      <c r="AE133" s="75">
        <v>31</v>
      </c>
      <c r="AF133" s="75">
        <v>0</v>
      </c>
      <c r="AG133" s="75">
        <f>AE133+AF133</f>
        <v>31</v>
      </c>
      <c r="AH133" s="75">
        <v>1073</v>
      </c>
      <c r="AI133" s="75"/>
      <c r="AJ133" s="75">
        <f>AH133+AI133</f>
        <v>1073</v>
      </c>
      <c r="AK133" s="90"/>
      <c r="AL133" s="90"/>
      <c r="AM133" s="90"/>
      <c r="AN133" s="90"/>
      <c r="AO133" s="90"/>
      <c r="AP133" s="90"/>
      <c r="AQ133" s="60"/>
      <c r="AR133" s="60"/>
      <c r="AS133" s="60"/>
      <c r="AT133" s="60"/>
      <c r="AU133" s="60"/>
      <c r="AV133" s="60"/>
      <c r="AW133" s="90"/>
    </row>
    <row r="134" s="38" customFormat="1" ht="21" customHeight="1" spans="1:49">
      <c r="A134" s="57">
        <v>14</v>
      </c>
      <c r="B134" s="56" t="s">
        <v>148</v>
      </c>
      <c r="C134" s="56" t="s">
        <v>148</v>
      </c>
      <c r="D134" s="59">
        <v>17.5796684205301</v>
      </c>
      <c r="E134" s="57"/>
      <c r="F134" s="57">
        <f t="shared" si="29"/>
        <v>1852</v>
      </c>
      <c r="G134" s="57"/>
      <c r="H134" s="57"/>
      <c r="I134" s="57"/>
      <c r="J134" s="57"/>
      <c r="K134" s="57"/>
      <c r="L134" s="57"/>
      <c r="M134" s="57">
        <v>56</v>
      </c>
      <c r="N134" s="57"/>
      <c r="O134" s="57"/>
      <c r="P134" s="57"/>
      <c r="Q134" s="57"/>
      <c r="R134" s="57"/>
      <c r="S134" s="56">
        <v>500</v>
      </c>
      <c r="T134" s="56">
        <v>0</v>
      </c>
      <c r="U134" s="61">
        <f>S134+T134</f>
        <v>500</v>
      </c>
      <c r="V134" s="101"/>
      <c r="W134" s="101"/>
      <c r="X134" s="101"/>
      <c r="Y134" s="101"/>
      <c r="Z134" s="101"/>
      <c r="AA134" s="101"/>
      <c r="AB134" s="102">
        <v>30</v>
      </c>
      <c r="AC134" s="102">
        <v>0</v>
      </c>
      <c r="AD134" s="75">
        <f>AB134+AC134</f>
        <v>30</v>
      </c>
      <c r="AE134" s="102">
        <v>26</v>
      </c>
      <c r="AF134" s="102">
        <v>0</v>
      </c>
      <c r="AG134" s="75">
        <f>AE134+AF134</f>
        <v>26</v>
      </c>
      <c r="AH134" s="102">
        <v>342</v>
      </c>
      <c r="AI134" s="102"/>
      <c r="AJ134" s="75">
        <f>AH134+AI134</f>
        <v>342</v>
      </c>
      <c r="AK134" s="88"/>
      <c r="AL134" s="88"/>
      <c r="AM134" s="88">
        <v>1</v>
      </c>
      <c r="AN134" s="88"/>
      <c r="AO134" s="88">
        <v>1</v>
      </c>
      <c r="AP134" s="88"/>
      <c r="AQ134" s="57"/>
      <c r="AR134" s="57"/>
      <c r="AS134" s="57">
        <v>176</v>
      </c>
      <c r="AT134" s="57"/>
      <c r="AU134" s="57">
        <v>79</v>
      </c>
      <c r="AV134" s="57"/>
      <c r="AW134" s="88"/>
    </row>
    <row r="135" s="38" customFormat="1" ht="21" customHeight="1" spans="1:49">
      <c r="A135" s="57">
        <v>15</v>
      </c>
      <c r="B135" s="56" t="s">
        <v>149</v>
      </c>
      <c r="C135" s="56" t="s">
        <v>30</v>
      </c>
      <c r="D135" s="59"/>
      <c r="E135" s="57"/>
      <c r="F135" s="57">
        <f t="shared" ref="F135:AV135" si="35">SUM(F136:F141)</f>
        <v>4221.5</v>
      </c>
      <c r="G135" s="56">
        <f t="shared" si="35"/>
        <v>0</v>
      </c>
      <c r="H135" s="56">
        <f t="shared" si="35"/>
        <v>0</v>
      </c>
      <c r="I135" s="56">
        <f t="shared" si="35"/>
        <v>0</v>
      </c>
      <c r="J135" s="56">
        <f t="shared" si="35"/>
        <v>0</v>
      </c>
      <c r="K135" s="56">
        <f t="shared" si="35"/>
        <v>0</v>
      </c>
      <c r="L135" s="56">
        <f t="shared" si="35"/>
        <v>0</v>
      </c>
      <c r="M135" s="56">
        <f t="shared" si="35"/>
        <v>117.5</v>
      </c>
      <c r="N135" s="56">
        <f t="shared" si="35"/>
        <v>0</v>
      </c>
      <c r="O135" s="56">
        <f t="shared" si="35"/>
        <v>0</v>
      </c>
      <c r="P135" s="56">
        <f t="shared" si="35"/>
        <v>10</v>
      </c>
      <c r="Q135" s="56">
        <f t="shared" si="35"/>
        <v>0</v>
      </c>
      <c r="R135" s="56">
        <f t="shared" si="35"/>
        <v>0</v>
      </c>
      <c r="S135" s="56">
        <f t="shared" si="35"/>
        <v>800</v>
      </c>
      <c r="T135" s="56">
        <f t="shared" si="35"/>
        <v>0</v>
      </c>
      <c r="U135" s="56">
        <f t="shared" si="35"/>
        <v>800</v>
      </c>
      <c r="V135" s="56">
        <f t="shared" si="35"/>
        <v>0</v>
      </c>
      <c r="W135" s="56">
        <f t="shared" si="35"/>
        <v>0</v>
      </c>
      <c r="X135" s="56">
        <f t="shared" si="35"/>
        <v>0</v>
      </c>
      <c r="Y135" s="56">
        <f t="shared" si="35"/>
        <v>0</v>
      </c>
      <c r="Z135" s="56">
        <f t="shared" si="35"/>
        <v>0</v>
      </c>
      <c r="AA135" s="56">
        <f t="shared" si="35"/>
        <v>0</v>
      </c>
      <c r="AB135" s="56">
        <f t="shared" si="35"/>
        <v>635</v>
      </c>
      <c r="AC135" s="56">
        <f t="shared" si="35"/>
        <v>-2</v>
      </c>
      <c r="AD135" s="56">
        <f t="shared" si="35"/>
        <v>633</v>
      </c>
      <c r="AE135" s="56">
        <f t="shared" si="35"/>
        <v>165</v>
      </c>
      <c r="AF135" s="56">
        <f t="shared" si="35"/>
        <v>-2</v>
      </c>
      <c r="AG135" s="56">
        <f t="shared" si="35"/>
        <v>163</v>
      </c>
      <c r="AH135" s="56">
        <f t="shared" si="35"/>
        <v>451</v>
      </c>
      <c r="AI135" s="56">
        <f t="shared" si="35"/>
        <v>0</v>
      </c>
      <c r="AJ135" s="56">
        <f t="shared" si="35"/>
        <v>451</v>
      </c>
      <c r="AK135" s="56">
        <f t="shared" si="35"/>
        <v>0</v>
      </c>
      <c r="AL135" s="56">
        <f t="shared" si="35"/>
        <v>0</v>
      </c>
      <c r="AM135" s="56">
        <f t="shared" si="35"/>
        <v>38</v>
      </c>
      <c r="AN135" s="56">
        <f t="shared" si="35"/>
        <v>0</v>
      </c>
      <c r="AO135" s="56">
        <f t="shared" si="35"/>
        <v>33</v>
      </c>
      <c r="AP135" s="56">
        <f t="shared" si="35"/>
        <v>0</v>
      </c>
      <c r="AQ135" s="56">
        <f t="shared" si="35"/>
        <v>0</v>
      </c>
      <c r="AR135" s="56">
        <f t="shared" si="35"/>
        <v>0</v>
      </c>
      <c r="AS135" s="56">
        <f t="shared" si="35"/>
        <v>287</v>
      </c>
      <c r="AT135" s="56">
        <f t="shared" si="35"/>
        <v>0</v>
      </c>
      <c r="AU135" s="56">
        <f t="shared" si="35"/>
        <v>209</v>
      </c>
      <c r="AV135" s="56">
        <f t="shared" si="35"/>
        <v>0</v>
      </c>
      <c r="AW135" s="88"/>
    </row>
    <row r="136" s="34" customFormat="1" ht="21" customHeight="1" spans="1:49">
      <c r="A136" s="60"/>
      <c r="B136" s="61"/>
      <c r="C136" s="61" t="s">
        <v>71</v>
      </c>
      <c r="D136" s="62">
        <v>0</v>
      </c>
      <c r="E136" s="60"/>
      <c r="F136" s="60">
        <f t="shared" ref="F135:F170" si="36">SUM(G136:AJ136)</f>
        <v>10</v>
      </c>
      <c r="G136" s="60"/>
      <c r="H136" s="60"/>
      <c r="I136" s="60"/>
      <c r="J136" s="61"/>
      <c r="K136" s="61"/>
      <c r="L136" s="61"/>
      <c r="M136" s="61"/>
      <c r="N136" s="61"/>
      <c r="O136" s="61"/>
      <c r="P136" s="61">
        <v>10</v>
      </c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>
        <v>0</v>
      </c>
      <c r="AD136" s="61"/>
      <c r="AE136" s="61"/>
      <c r="AF136" s="61"/>
      <c r="AG136" s="61"/>
      <c r="AH136" s="86"/>
      <c r="AI136" s="86"/>
      <c r="AJ136" s="86"/>
      <c r="AK136" s="90"/>
      <c r="AL136" s="90"/>
      <c r="AM136" s="90"/>
      <c r="AN136" s="90"/>
      <c r="AO136" s="90"/>
      <c r="AP136" s="90"/>
      <c r="AQ136" s="61"/>
      <c r="AR136" s="61"/>
      <c r="AS136" s="61"/>
      <c r="AT136" s="61"/>
      <c r="AU136" s="61"/>
      <c r="AV136" s="61"/>
      <c r="AW136" s="90"/>
    </row>
    <row r="137" s="34" customFormat="1" ht="21" customHeight="1" spans="1:49">
      <c r="A137" s="60"/>
      <c r="B137" s="61"/>
      <c r="C137" s="61" t="s">
        <v>150</v>
      </c>
      <c r="D137" s="62">
        <v>64.2784184514003</v>
      </c>
      <c r="E137" s="60" t="s">
        <v>37</v>
      </c>
      <c r="F137" s="60">
        <f t="shared" si="36"/>
        <v>1137</v>
      </c>
      <c r="G137" s="60"/>
      <c r="H137" s="60"/>
      <c r="I137" s="60"/>
      <c r="J137" s="60"/>
      <c r="K137" s="60"/>
      <c r="L137" s="60"/>
      <c r="M137" s="60">
        <v>65</v>
      </c>
      <c r="N137" s="60"/>
      <c r="O137" s="60"/>
      <c r="P137" s="60"/>
      <c r="Q137" s="60"/>
      <c r="R137" s="60"/>
      <c r="S137" s="61"/>
      <c r="T137" s="61"/>
      <c r="U137" s="61"/>
      <c r="V137" s="73"/>
      <c r="W137" s="73"/>
      <c r="X137" s="73"/>
      <c r="Y137" s="73"/>
      <c r="Z137" s="73"/>
      <c r="AA137" s="73"/>
      <c r="AB137" s="75">
        <v>500</v>
      </c>
      <c r="AC137" s="75">
        <v>0</v>
      </c>
      <c r="AD137" s="75">
        <f>AB137+AC137</f>
        <v>500</v>
      </c>
      <c r="AE137" s="75">
        <v>36</v>
      </c>
      <c r="AF137" s="75">
        <v>0</v>
      </c>
      <c r="AG137" s="75">
        <f>AE137+AF137</f>
        <v>36</v>
      </c>
      <c r="AH137" s="75"/>
      <c r="AI137" s="75"/>
      <c r="AJ137" s="75"/>
      <c r="AK137" s="87"/>
      <c r="AL137" s="87"/>
      <c r="AM137" s="90">
        <v>5</v>
      </c>
      <c r="AN137" s="90"/>
      <c r="AO137" s="90">
        <v>4</v>
      </c>
      <c r="AP137" s="90"/>
      <c r="AQ137" s="60"/>
      <c r="AR137" s="60"/>
      <c r="AS137" s="60">
        <v>107</v>
      </c>
      <c r="AT137" s="60"/>
      <c r="AU137" s="60">
        <v>59</v>
      </c>
      <c r="AV137" s="60"/>
      <c r="AW137" s="96"/>
    </row>
    <row r="138" s="41" customFormat="1" ht="21" customHeight="1" spans="1:49">
      <c r="A138" s="60"/>
      <c r="B138" s="61"/>
      <c r="C138" s="61" t="s">
        <v>151</v>
      </c>
      <c r="D138" s="62">
        <v>18.2407407407407</v>
      </c>
      <c r="E138" s="60"/>
      <c r="F138" s="60">
        <f t="shared" si="36"/>
        <v>1021.5</v>
      </c>
      <c r="G138" s="60"/>
      <c r="H138" s="60"/>
      <c r="I138" s="60"/>
      <c r="J138" s="60"/>
      <c r="K138" s="60"/>
      <c r="L138" s="60"/>
      <c r="M138" s="60">
        <v>7.5</v>
      </c>
      <c r="N138" s="60"/>
      <c r="O138" s="60"/>
      <c r="P138" s="60"/>
      <c r="Q138" s="60"/>
      <c r="R138" s="60"/>
      <c r="S138" s="61"/>
      <c r="T138" s="61"/>
      <c r="U138" s="61"/>
      <c r="V138" s="73"/>
      <c r="W138" s="73"/>
      <c r="X138" s="73"/>
      <c r="Y138" s="73"/>
      <c r="Z138" s="73"/>
      <c r="AA138" s="73"/>
      <c r="AB138" s="75">
        <v>30</v>
      </c>
      <c r="AC138" s="75">
        <v>0</v>
      </c>
      <c r="AD138" s="75">
        <f>AB138+AC138</f>
        <v>30</v>
      </c>
      <c r="AE138" s="75">
        <v>26</v>
      </c>
      <c r="AF138" s="75">
        <v>0</v>
      </c>
      <c r="AG138" s="75">
        <f>AE138+AF138</f>
        <v>26</v>
      </c>
      <c r="AH138" s="75">
        <v>451</v>
      </c>
      <c r="AI138" s="75"/>
      <c r="AJ138" s="75">
        <f>AH138+AI138</f>
        <v>451</v>
      </c>
      <c r="AK138" s="90"/>
      <c r="AL138" s="90"/>
      <c r="AM138" s="90">
        <v>21</v>
      </c>
      <c r="AN138" s="90"/>
      <c r="AO138" s="90">
        <v>18</v>
      </c>
      <c r="AP138" s="90"/>
      <c r="AQ138" s="60"/>
      <c r="AR138" s="60"/>
      <c r="AS138" s="60">
        <v>60</v>
      </c>
      <c r="AT138" s="60"/>
      <c r="AU138" s="60">
        <v>33</v>
      </c>
      <c r="AV138" s="60"/>
      <c r="AW138" s="90"/>
    </row>
    <row r="139" s="34" customFormat="1" ht="21" customHeight="1" spans="1:49">
      <c r="A139" s="60"/>
      <c r="B139" s="61"/>
      <c r="C139" s="61" t="s">
        <v>152</v>
      </c>
      <c r="D139" s="62">
        <v>45.8778625954198</v>
      </c>
      <c r="E139" s="60" t="s">
        <v>37</v>
      </c>
      <c r="F139" s="60">
        <f t="shared" si="36"/>
        <v>1756</v>
      </c>
      <c r="G139" s="60"/>
      <c r="H139" s="60"/>
      <c r="I139" s="60"/>
      <c r="J139" s="60"/>
      <c r="K139" s="60"/>
      <c r="L139" s="60"/>
      <c r="M139" s="60">
        <v>24</v>
      </c>
      <c r="N139" s="60"/>
      <c r="O139" s="60"/>
      <c r="P139" s="60"/>
      <c r="Q139" s="60"/>
      <c r="R139" s="60"/>
      <c r="S139" s="61">
        <v>800</v>
      </c>
      <c r="T139" s="61">
        <v>0</v>
      </c>
      <c r="U139" s="61">
        <f>S139+T139</f>
        <v>800</v>
      </c>
      <c r="V139" s="73"/>
      <c r="W139" s="73"/>
      <c r="X139" s="73"/>
      <c r="Y139" s="73"/>
      <c r="Z139" s="73"/>
      <c r="AA139" s="73"/>
      <c r="AB139" s="75">
        <v>35</v>
      </c>
      <c r="AC139" s="75">
        <v>0</v>
      </c>
      <c r="AD139" s="75">
        <f>AB139+AC139</f>
        <v>35</v>
      </c>
      <c r="AE139" s="75">
        <v>31</v>
      </c>
      <c r="AF139" s="75">
        <v>0</v>
      </c>
      <c r="AG139" s="75">
        <f>AE139+AF139</f>
        <v>31</v>
      </c>
      <c r="AH139" s="75"/>
      <c r="AI139" s="75"/>
      <c r="AJ139" s="75"/>
      <c r="AK139" s="90"/>
      <c r="AL139" s="90"/>
      <c r="AM139" s="90"/>
      <c r="AN139" s="90"/>
      <c r="AO139" s="90"/>
      <c r="AP139" s="90"/>
      <c r="AQ139" s="60"/>
      <c r="AR139" s="60"/>
      <c r="AS139" s="60"/>
      <c r="AT139" s="60"/>
      <c r="AU139" s="60"/>
      <c r="AV139" s="60"/>
      <c r="AW139" s="90"/>
    </row>
    <row r="140" s="34" customFormat="1" ht="21" customHeight="1" spans="1:49">
      <c r="A140" s="60"/>
      <c r="B140" s="61"/>
      <c r="C140" s="61" t="s">
        <v>153</v>
      </c>
      <c r="D140" s="62">
        <v>13.9405204460967</v>
      </c>
      <c r="E140" s="60" t="s">
        <v>37</v>
      </c>
      <c r="F140" s="60">
        <f t="shared" si="36"/>
        <v>150</v>
      </c>
      <c r="G140" s="60"/>
      <c r="H140" s="60"/>
      <c r="I140" s="60"/>
      <c r="J140" s="60"/>
      <c r="K140" s="60"/>
      <c r="L140" s="60"/>
      <c r="M140" s="60">
        <v>8</v>
      </c>
      <c r="N140" s="60"/>
      <c r="O140" s="60"/>
      <c r="P140" s="60"/>
      <c r="Q140" s="60"/>
      <c r="R140" s="60"/>
      <c r="S140" s="61"/>
      <c r="T140" s="61"/>
      <c r="U140" s="61"/>
      <c r="V140" s="73"/>
      <c r="W140" s="73"/>
      <c r="X140" s="73"/>
      <c r="Y140" s="73"/>
      <c r="Z140" s="73"/>
      <c r="AA140" s="73"/>
      <c r="AB140" s="75">
        <v>35</v>
      </c>
      <c r="AC140" s="75">
        <v>0</v>
      </c>
      <c r="AD140" s="75">
        <f>AB140+AC140</f>
        <v>35</v>
      </c>
      <c r="AE140" s="75">
        <v>36</v>
      </c>
      <c r="AF140" s="75">
        <v>0</v>
      </c>
      <c r="AG140" s="75">
        <f>AE140+AF140</f>
        <v>36</v>
      </c>
      <c r="AH140" s="75"/>
      <c r="AI140" s="75"/>
      <c r="AJ140" s="75"/>
      <c r="AK140" s="90"/>
      <c r="AL140" s="90"/>
      <c r="AM140" s="90">
        <v>8</v>
      </c>
      <c r="AN140" s="90"/>
      <c r="AO140" s="90">
        <v>8</v>
      </c>
      <c r="AP140" s="90"/>
      <c r="AQ140" s="60"/>
      <c r="AR140" s="60"/>
      <c r="AS140" s="60">
        <v>120</v>
      </c>
      <c r="AT140" s="60"/>
      <c r="AU140" s="60">
        <v>56</v>
      </c>
      <c r="AV140" s="60"/>
      <c r="AW140" s="90"/>
    </row>
    <row r="141" s="34" customFormat="1" ht="22.2" customHeight="1" spans="1:49">
      <c r="A141" s="60"/>
      <c r="B141" s="61"/>
      <c r="C141" s="61" t="s">
        <v>154</v>
      </c>
      <c r="D141" s="62">
        <v>0</v>
      </c>
      <c r="E141" s="60" t="s">
        <v>37</v>
      </c>
      <c r="F141" s="60">
        <f t="shared" si="36"/>
        <v>147</v>
      </c>
      <c r="G141" s="60"/>
      <c r="H141" s="60"/>
      <c r="I141" s="60"/>
      <c r="J141" s="60"/>
      <c r="K141" s="60"/>
      <c r="L141" s="60"/>
      <c r="M141" s="60">
        <v>13</v>
      </c>
      <c r="N141" s="60"/>
      <c r="O141" s="60"/>
      <c r="P141" s="60"/>
      <c r="Q141" s="60"/>
      <c r="R141" s="60"/>
      <c r="S141" s="61"/>
      <c r="T141" s="61"/>
      <c r="U141" s="61"/>
      <c r="V141" s="73"/>
      <c r="W141" s="73"/>
      <c r="X141" s="73"/>
      <c r="Y141" s="73"/>
      <c r="Z141" s="73"/>
      <c r="AA141" s="73"/>
      <c r="AB141" s="75">
        <v>35</v>
      </c>
      <c r="AC141" s="75">
        <v>-2</v>
      </c>
      <c r="AD141" s="75">
        <f>AB141+AC141</f>
        <v>33</v>
      </c>
      <c r="AE141" s="75">
        <v>36</v>
      </c>
      <c r="AF141" s="75">
        <v>-2</v>
      </c>
      <c r="AG141" s="75">
        <f>AE141+AF141</f>
        <v>34</v>
      </c>
      <c r="AH141" s="75"/>
      <c r="AI141" s="75"/>
      <c r="AJ141" s="75"/>
      <c r="AK141" s="90"/>
      <c r="AL141" s="90"/>
      <c r="AM141" s="90">
        <v>4</v>
      </c>
      <c r="AN141" s="90"/>
      <c r="AO141" s="90">
        <v>3</v>
      </c>
      <c r="AP141" s="90"/>
      <c r="AQ141" s="60"/>
      <c r="AR141" s="60"/>
      <c r="AS141" s="60"/>
      <c r="AT141" s="60"/>
      <c r="AU141" s="60">
        <v>61</v>
      </c>
      <c r="AV141" s="60"/>
      <c r="AW141" s="90"/>
    </row>
    <row r="142" s="38" customFormat="1" ht="22.2" customHeight="1" spans="1:49">
      <c r="A142" s="57">
        <v>16</v>
      </c>
      <c r="B142" s="56" t="s">
        <v>155</v>
      </c>
      <c r="C142" s="56" t="s">
        <v>30</v>
      </c>
      <c r="D142" s="59"/>
      <c r="E142" s="57"/>
      <c r="F142" s="56">
        <f t="shared" ref="F142:AV142" si="37">SUM(F143:F148)</f>
        <v>20898</v>
      </c>
      <c r="G142" s="56">
        <f t="shared" si="37"/>
        <v>1987</v>
      </c>
      <c r="H142" s="56">
        <f t="shared" si="37"/>
        <v>0</v>
      </c>
      <c r="I142" s="56">
        <f t="shared" si="37"/>
        <v>1987</v>
      </c>
      <c r="J142" s="56">
        <f t="shared" si="37"/>
        <v>0</v>
      </c>
      <c r="K142" s="56">
        <f t="shared" si="37"/>
        <v>0</v>
      </c>
      <c r="L142" s="56">
        <f t="shared" si="37"/>
        <v>0</v>
      </c>
      <c r="M142" s="56">
        <f t="shared" si="37"/>
        <v>52</v>
      </c>
      <c r="N142" s="56">
        <f t="shared" si="37"/>
        <v>0</v>
      </c>
      <c r="O142" s="56">
        <f t="shared" si="37"/>
        <v>0</v>
      </c>
      <c r="P142" s="56">
        <f t="shared" si="37"/>
        <v>10</v>
      </c>
      <c r="Q142" s="56">
        <f t="shared" si="37"/>
        <v>0</v>
      </c>
      <c r="R142" s="56">
        <f t="shared" si="37"/>
        <v>0</v>
      </c>
      <c r="S142" s="56">
        <f t="shared" si="37"/>
        <v>1000</v>
      </c>
      <c r="T142" s="56">
        <f t="shared" si="37"/>
        <v>32</v>
      </c>
      <c r="U142" s="56">
        <f t="shared" si="37"/>
        <v>1032</v>
      </c>
      <c r="V142" s="56">
        <f t="shared" si="37"/>
        <v>0</v>
      </c>
      <c r="W142" s="56">
        <f t="shared" si="37"/>
        <v>0</v>
      </c>
      <c r="X142" s="56">
        <f t="shared" si="37"/>
        <v>0</v>
      </c>
      <c r="Y142" s="56">
        <f t="shared" si="37"/>
        <v>5727</v>
      </c>
      <c r="Z142" s="56">
        <f t="shared" si="37"/>
        <v>0</v>
      </c>
      <c r="AA142" s="56">
        <f t="shared" si="37"/>
        <v>5727</v>
      </c>
      <c r="AB142" s="56">
        <f t="shared" si="37"/>
        <v>180</v>
      </c>
      <c r="AC142" s="56">
        <f t="shared" si="37"/>
        <v>2</v>
      </c>
      <c r="AD142" s="56">
        <f t="shared" si="37"/>
        <v>182</v>
      </c>
      <c r="AE142" s="56">
        <f t="shared" si="37"/>
        <v>135</v>
      </c>
      <c r="AF142" s="56">
        <f t="shared" si="37"/>
        <v>2</v>
      </c>
      <c r="AG142" s="56">
        <f t="shared" si="37"/>
        <v>137</v>
      </c>
      <c r="AH142" s="56">
        <f t="shared" si="37"/>
        <v>1353</v>
      </c>
      <c r="AI142" s="56">
        <f t="shared" si="37"/>
        <v>0</v>
      </c>
      <c r="AJ142" s="56">
        <f t="shared" si="37"/>
        <v>1353</v>
      </c>
      <c r="AK142" s="56">
        <f t="shared" si="37"/>
        <v>0</v>
      </c>
      <c r="AL142" s="56">
        <f t="shared" si="37"/>
        <v>0</v>
      </c>
      <c r="AM142" s="56">
        <f t="shared" si="37"/>
        <v>0</v>
      </c>
      <c r="AN142" s="56">
        <f t="shared" si="37"/>
        <v>0</v>
      </c>
      <c r="AO142" s="56">
        <f t="shared" si="37"/>
        <v>0</v>
      </c>
      <c r="AP142" s="56">
        <f t="shared" si="37"/>
        <v>0</v>
      </c>
      <c r="AQ142" s="56">
        <f t="shared" si="37"/>
        <v>0</v>
      </c>
      <c r="AR142" s="56">
        <f t="shared" si="37"/>
        <v>0</v>
      </c>
      <c r="AS142" s="56">
        <f t="shared" si="37"/>
        <v>0</v>
      </c>
      <c r="AT142" s="56">
        <f t="shared" si="37"/>
        <v>0</v>
      </c>
      <c r="AU142" s="56">
        <f t="shared" si="37"/>
        <v>0</v>
      </c>
      <c r="AV142" s="56">
        <f t="shared" si="37"/>
        <v>0</v>
      </c>
      <c r="AW142" s="88"/>
    </row>
    <row r="143" s="34" customFormat="1" ht="22.2" customHeight="1" spans="1:49">
      <c r="A143" s="60"/>
      <c r="B143" s="61"/>
      <c r="C143" s="61" t="s">
        <v>31</v>
      </c>
      <c r="D143" s="62">
        <v>3.33</v>
      </c>
      <c r="E143" s="60"/>
      <c r="F143" s="60">
        <f t="shared" si="36"/>
        <v>10</v>
      </c>
      <c r="G143" s="60"/>
      <c r="H143" s="60"/>
      <c r="I143" s="60"/>
      <c r="J143" s="61"/>
      <c r="K143" s="61"/>
      <c r="L143" s="61"/>
      <c r="M143" s="61"/>
      <c r="N143" s="61"/>
      <c r="O143" s="61"/>
      <c r="P143" s="61">
        <v>10</v>
      </c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86"/>
      <c r="AI143" s="86"/>
      <c r="AJ143" s="86"/>
      <c r="AK143" s="90"/>
      <c r="AL143" s="90"/>
      <c r="AM143" s="90"/>
      <c r="AN143" s="90"/>
      <c r="AO143" s="90"/>
      <c r="AP143" s="90"/>
      <c r="AQ143" s="61"/>
      <c r="AR143" s="61"/>
      <c r="AS143" s="61"/>
      <c r="AT143" s="61"/>
      <c r="AU143" s="61"/>
      <c r="AV143" s="61"/>
      <c r="AW143" s="90"/>
    </row>
    <row r="144" s="34" customFormat="1" ht="22.2" customHeight="1" spans="1:49">
      <c r="A144" s="60"/>
      <c r="B144" s="61"/>
      <c r="C144" s="61" t="s">
        <v>156</v>
      </c>
      <c r="D144" s="62">
        <v>42.90871225269</v>
      </c>
      <c r="E144" s="60" t="s">
        <v>37</v>
      </c>
      <c r="F144" s="60">
        <f t="shared" si="36"/>
        <v>1145</v>
      </c>
      <c r="G144" s="60"/>
      <c r="H144" s="60"/>
      <c r="I144" s="60"/>
      <c r="J144" s="60"/>
      <c r="K144" s="60"/>
      <c r="L144" s="60"/>
      <c r="M144" s="60">
        <v>13</v>
      </c>
      <c r="N144" s="60"/>
      <c r="O144" s="60"/>
      <c r="P144" s="60"/>
      <c r="Q144" s="60"/>
      <c r="R144" s="60"/>
      <c r="S144" s="61">
        <v>500</v>
      </c>
      <c r="T144" s="61">
        <v>0</v>
      </c>
      <c r="U144" s="61">
        <f>S144+T144</f>
        <v>500</v>
      </c>
      <c r="V144" s="73"/>
      <c r="W144" s="73"/>
      <c r="X144" s="73"/>
      <c r="Y144" s="73"/>
      <c r="Z144" s="73"/>
      <c r="AA144" s="73"/>
      <c r="AB144" s="75">
        <v>35</v>
      </c>
      <c r="AC144" s="75">
        <v>0</v>
      </c>
      <c r="AD144" s="75">
        <f>AB144+AC144</f>
        <v>35</v>
      </c>
      <c r="AE144" s="75">
        <v>31</v>
      </c>
      <c r="AF144" s="75">
        <v>0</v>
      </c>
      <c r="AG144" s="75">
        <f>AE144+AF144</f>
        <v>31</v>
      </c>
      <c r="AH144" s="75"/>
      <c r="AI144" s="75"/>
      <c r="AJ144" s="75"/>
      <c r="AK144" s="87"/>
      <c r="AL144" s="87"/>
      <c r="AM144" s="87"/>
      <c r="AN144" s="87"/>
      <c r="AO144" s="87"/>
      <c r="AP144" s="87"/>
      <c r="AQ144" s="60"/>
      <c r="AR144" s="60"/>
      <c r="AS144" s="60"/>
      <c r="AT144" s="60"/>
      <c r="AU144" s="60"/>
      <c r="AV144" s="60"/>
      <c r="AW144" s="95"/>
    </row>
    <row r="145" s="39" customFormat="1" ht="22.2" customHeight="1" spans="1:49">
      <c r="A145" s="60"/>
      <c r="B145" s="61"/>
      <c r="C145" s="61" t="s">
        <v>157</v>
      </c>
      <c r="D145" s="62">
        <v>41.9541252995549</v>
      </c>
      <c r="E145" s="60"/>
      <c r="F145" s="60">
        <f t="shared" si="36"/>
        <v>6044.5</v>
      </c>
      <c r="G145" s="60"/>
      <c r="H145" s="60"/>
      <c r="I145" s="60"/>
      <c r="J145" s="60"/>
      <c r="K145" s="60"/>
      <c r="L145" s="60"/>
      <c r="M145" s="60">
        <v>16.5</v>
      </c>
      <c r="N145" s="60"/>
      <c r="O145" s="60"/>
      <c r="P145" s="60"/>
      <c r="Q145" s="60"/>
      <c r="R145" s="60"/>
      <c r="S145" s="61"/>
      <c r="T145" s="61"/>
      <c r="U145" s="61"/>
      <c r="V145" s="73"/>
      <c r="W145" s="73"/>
      <c r="X145" s="73"/>
      <c r="Y145" s="73">
        <v>2963</v>
      </c>
      <c r="Z145" s="73">
        <f>AA145-Y145</f>
        <v>0</v>
      </c>
      <c r="AA145" s="73">
        <v>2963</v>
      </c>
      <c r="AB145" s="75">
        <v>30</v>
      </c>
      <c r="AC145" s="75">
        <v>0</v>
      </c>
      <c r="AD145" s="75">
        <f>AB145+AC145</f>
        <v>30</v>
      </c>
      <c r="AE145" s="75">
        <v>21</v>
      </c>
      <c r="AF145" s="75">
        <v>0</v>
      </c>
      <c r="AG145" s="75">
        <f>AE145+AF145</f>
        <v>21</v>
      </c>
      <c r="AH145" s="75"/>
      <c r="AI145" s="75"/>
      <c r="AJ145" s="75"/>
      <c r="AK145" s="88"/>
      <c r="AL145" s="88"/>
      <c r="AM145" s="88"/>
      <c r="AN145" s="88"/>
      <c r="AO145" s="88"/>
      <c r="AP145" s="88"/>
      <c r="AQ145" s="60"/>
      <c r="AR145" s="60"/>
      <c r="AS145" s="60"/>
      <c r="AT145" s="60"/>
      <c r="AU145" s="60"/>
      <c r="AV145" s="60"/>
      <c r="AW145" s="90"/>
    </row>
    <row r="146" s="34" customFormat="1" ht="22.2" customHeight="1" spans="1:49">
      <c r="A146" s="60"/>
      <c r="B146" s="61"/>
      <c r="C146" s="61" t="s">
        <v>158</v>
      </c>
      <c r="D146" s="62">
        <v>32.4778761061947</v>
      </c>
      <c r="E146" s="60" t="s">
        <v>37</v>
      </c>
      <c r="F146" s="60">
        <f t="shared" si="36"/>
        <v>5008</v>
      </c>
      <c r="G146" s="60">
        <v>1987</v>
      </c>
      <c r="H146" s="60">
        <f>I146-G146</f>
        <v>0</v>
      </c>
      <c r="I146" s="60">
        <v>1987</v>
      </c>
      <c r="J146" s="60"/>
      <c r="K146" s="60"/>
      <c r="L146" s="60"/>
      <c r="M146" s="60"/>
      <c r="N146" s="60"/>
      <c r="O146" s="60"/>
      <c r="P146" s="60"/>
      <c r="Q146" s="60"/>
      <c r="R146" s="60"/>
      <c r="S146" s="61"/>
      <c r="T146" s="61"/>
      <c r="U146" s="61"/>
      <c r="V146" s="73"/>
      <c r="W146" s="73"/>
      <c r="X146" s="73"/>
      <c r="Y146" s="73"/>
      <c r="Z146" s="73"/>
      <c r="AA146" s="73"/>
      <c r="AB146" s="75">
        <v>35</v>
      </c>
      <c r="AC146" s="75">
        <v>0</v>
      </c>
      <c r="AD146" s="75">
        <f>AB146+AC146</f>
        <v>35</v>
      </c>
      <c r="AE146" s="75">
        <v>31</v>
      </c>
      <c r="AF146" s="75">
        <v>0</v>
      </c>
      <c r="AG146" s="75">
        <f>AE146+AF146</f>
        <v>31</v>
      </c>
      <c r="AH146" s="75">
        <v>451</v>
      </c>
      <c r="AI146" s="75"/>
      <c r="AJ146" s="75">
        <f>AH146+AI146</f>
        <v>451</v>
      </c>
      <c r="AK146" s="88"/>
      <c r="AL146" s="88"/>
      <c r="AM146" s="88"/>
      <c r="AN146" s="88"/>
      <c r="AO146" s="88"/>
      <c r="AP146" s="88"/>
      <c r="AQ146" s="60"/>
      <c r="AR146" s="60"/>
      <c r="AS146" s="60"/>
      <c r="AT146" s="60"/>
      <c r="AU146" s="60"/>
      <c r="AV146" s="60"/>
      <c r="AW146" s="90"/>
    </row>
    <row r="147" s="34" customFormat="1" ht="22.2" customHeight="1" spans="1:49">
      <c r="A147" s="60"/>
      <c r="B147" s="61"/>
      <c r="C147" s="61" t="s">
        <v>159</v>
      </c>
      <c r="D147" s="62">
        <v>97.5239085239085</v>
      </c>
      <c r="E147" s="60"/>
      <c r="F147" s="60">
        <f t="shared" si="36"/>
        <v>1223.5</v>
      </c>
      <c r="G147" s="60"/>
      <c r="H147" s="60"/>
      <c r="I147" s="60"/>
      <c r="J147" s="60"/>
      <c r="K147" s="60"/>
      <c r="L147" s="60"/>
      <c r="M147" s="60">
        <v>19.5</v>
      </c>
      <c r="N147" s="60"/>
      <c r="O147" s="60"/>
      <c r="P147" s="60"/>
      <c r="Q147" s="60"/>
      <c r="R147" s="60"/>
      <c r="S147" s="61">
        <v>500</v>
      </c>
      <c r="T147" s="61">
        <v>32</v>
      </c>
      <c r="U147" s="61">
        <f>S147+T147</f>
        <v>532</v>
      </c>
      <c r="V147" s="73"/>
      <c r="W147" s="73"/>
      <c r="X147" s="73"/>
      <c r="Y147" s="73"/>
      <c r="Z147" s="73"/>
      <c r="AA147" s="73"/>
      <c r="AB147" s="75">
        <v>45</v>
      </c>
      <c r="AC147" s="73">
        <v>2</v>
      </c>
      <c r="AD147" s="75">
        <f>AB147+AC147</f>
        <v>47</v>
      </c>
      <c r="AE147" s="75">
        <v>21</v>
      </c>
      <c r="AF147" s="73">
        <v>2</v>
      </c>
      <c r="AG147" s="75">
        <f>AE147+AF147</f>
        <v>23</v>
      </c>
      <c r="AH147" s="75"/>
      <c r="AI147" s="75"/>
      <c r="AJ147" s="75"/>
      <c r="AK147" s="88"/>
      <c r="AL147" s="88"/>
      <c r="AM147" s="88"/>
      <c r="AN147" s="88"/>
      <c r="AO147" s="88"/>
      <c r="AP147" s="88"/>
      <c r="AQ147" s="60"/>
      <c r="AR147" s="60"/>
      <c r="AS147" s="60"/>
      <c r="AT147" s="60"/>
      <c r="AU147" s="60"/>
      <c r="AV147" s="60"/>
      <c r="AW147" s="90"/>
    </row>
    <row r="148" s="34" customFormat="1" ht="22.2" customHeight="1" spans="1:49">
      <c r="A148" s="60"/>
      <c r="B148" s="61"/>
      <c r="C148" s="61" t="s">
        <v>160</v>
      </c>
      <c r="D148" s="62">
        <v>47.9857293962769</v>
      </c>
      <c r="E148" s="60" t="s">
        <v>37</v>
      </c>
      <c r="F148" s="60">
        <f t="shared" si="36"/>
        <v>7467</v>
      </c>
      <c r="G148" s="60"/>
      <c r="H148" s="60"/>
      <c r="I148" s="60"/>
      <c r="J148" s="60"/>
      <c r="K148" s="60"/>
      <c r="L148" s="60"/>
      <c r="M148" s="60">
        <v>3</v>
      </c>
      <c r="N148" s="60"/>
      <c r="O148" s="60"/>
      <c r="P148" s="60"/>
      <c r="Q148" s="60"/>
      <c r="R148" s="60"/>
      <c r="S148" s="61"/>
      <c r="T148" s="61"/>
      <c r="U148" s="61"/>
      <c r="V148" s="73"/>
      <c r="W148" s="73"/>
      <c r="X148" s="73"/>
      <c r="Y148" s="73">
        <v>2764</v>
      </c>
      <c r="Z148" s="73">
        <f>AA148-Y148</f>
        <v>0</v>
      </c>
      <c r="AA148" s="73">
        <v>2764</v>
      </c>
      <c r="AB148" s="75">
        <v>35</v>
      </c>
      <c r="AC148" s="75">
        <v>0</v>
      </c>
      <c r="AD148" s="75">
        <f>AB148+AC148</f>
        <v>35</v>
      </c>
      <c r="AE148" s="75">
        <v>31</v>
      </c>
      <c r="AF148" s="75">
        <v>0</v>
      </c>
      <c r="AG148" s="75">
        <f>AE148+AF148</f>
        <v>31</v>
      </c>
      <c r="AH148" s="75">
        <v>902</v>
      </c>
      <c r="AI148" s="75"/>
      <c r="AJ148" s="75">
        <f>AH148+AI148</f>
        <v>902</v>
      </c>
      <c r="AK148" s="88"/>
      <c r="AL148" s="88"/>
      <c r="AM148" s="88"/>
      <c r="AN148" s="88"/>
      <c r="AO148" s="88"/>
      <c r="AP148" s="88"/>
      <c r="AQ148" s="60"/>
      <c r="AR148" s="60"/>
      <c r="AS148" s="60"/>
      <c r="AT148" s="60"/>
      <c r="AU148" s="60"/>
      <c r="AV148" s="60"/>
      <c r="AW148" s="90"/>
    </row>
    <row r="149" s="38" customFormat="1" ht="22.2" customHeight="1" spans="1:49">
      <c r="A149" s="57">
        <v>17</v>
      </c>
      <c r="B149" s="56" t="s">
        <v>161</v>
      </c>
      <c r="C149" s="56" t="s">
        <v>30</v>
      </c>
      <c r="D149" s="59"/>
      <c r="E149" s="57"/>
      <c r="F149" s="56">
        <f t="shared" ref="F149:AV149" si="38">SUM(F150:F154)</f>
        <v>26204</v>
      </c>
      <c r="G149" s="56">
        <f t="shared" si="38"/>
        <v>9589</v>
      </c>
      <c r="H149" s="56">
        <f t="shared" si="38"/>
        <v>0</v>
      </c>
      <c r="I149" s="56">
        <f t="shared" si="38"/>
        <v>9589</v>
      </c>
      <c r="J149" s="56">
        <f t="shared" si="38"/>
        <v>0</v>
      </c>
      <c r="K149" s="56">
        <f t="shared" si="38"/>
        <v>0</v>
      </c>
      <c r="L149" s="56">
        <f t="shared" si="38"/>
        <v>0</v>
      </c>
      <c r="M149" s="56">
        <f t="shared" si="38"/>
        <v>22</v>
      </c>
      <c r="N149" s="56">
        <f t="shared" si="38"/>
        <v>0</v>
      </c>
      <c r="O149" s="56">
        <f t="shared" si="38"/>
        <v>0</v>
      </c>
      <c r="P149" s="56">
        <f t="shared" si="38"/>
        <v>10</v>
      </c>
      <c r="Q149" s="56">
        <f t="shared" si="38"/>
        <v>0</v>
      </c>
      <c r="R149" s="56">
        <f t="shared" si="38"/>
        <v>0</v>
      </c>
      <c r="S149" s="56">
        <f t="shared" si="38"/>
        <v>0</v>
      </c>
      <c r="T149" s="56">
        <f t="shared" si="38"/>
        <v>0</v>
      </c>
      <c r="U149" s="56">
        <f t="shared" si="38"/>
        <v>0</v>
      </c>
      <c r="V149" s="56">
        <f t="shared" si="38"/>
        <v>3200</v>
      </c>
      <c r="W149" s="56">
        <f t="shared" si="38"/>
        <v>0</v>
      </c>
      <c r="X149" s="56">
        <f t="shared" si="38"/>
        <v>3200</v>
      </c>
      <c r="Y149" s="56">
        <f t="shared" si="38"/>
        <v>0</v>
      </c>
      <c r="Z149" s="56">
        <f t="shared" si="38"/>
        <v>0</v>
      </c>
      <c r="AA149" s="56">
        <f t="shared" si="38"/>
        <v>0</v>
      </c>
      <c r="AB149" s="56">
        <f t="shared" si="38"/>
        <v>155</v>
      </c>
      <c r="AC149" s="56">
        <f t="shared" si="38"/>
        <v>1</v>
      </c>
      <c r="AD149" s="56">
        <f t="shared" si="38"/>
        <v>156</v>
      </c>
      <c r="AE149" s="56">
        <f t="shared" si="38"/>
        <v>140</v>
      </c>
      <c r="AF149" s="56">
        <f t="shared" si="38"/>
        <v>1</v>
      </c>
      <c r="AG149" s="56">
        <f t="shared" si="38"/>
        <v>141</v>
      </c>
      <c r="AH149" s="56">
        <f t="shared" si="38"/>
        <v>0</v>
      </c>
      <c r="AI149" s="56">
        <f t="shared" si="38"/>
        <v>0</v>
      </c>
      <c r="AJ149" s="56">
        <f t="shared" si="38"/>
        <v>0</v>
      </c>
      <c r="AK149" s="56">
        <f t="shared" si="38"/>
        <v>0</v>
      </c>
      <c r="AL149" s="56">
        <f t="shared" si="38"/>
        <v>0</v>
      </c>
      <c r="AM149" s="56">
        <f t="shared" si="38"/>
        <v>57</v>
      </c>
      <c r="AN149" s="56">
        <f t="shared" si="38"/>
        <v>0</v>
      </c>
      <c r="AO149" s="56">
        <f t="shared" si="38"/>
        <v>52</v>
      </c>
      <c r="AP149" s="56">
        <f t="shared" si="38"/>
        <v>0</v>
      </c>
      <c r="AQ149" s="56">
        <f t="shared" si="38"/>
        <v>715</v>
      </c>
      <c r="AR149" s="56">
        <f t="shared" si="38"/>
        <v>0</v>
      </c>
      <c r="AS149" s="56">
        <f t="shared" si="38"/>
        <v>152</v>
      </c>
      <c r="AT149" s="56">
        <f t="shared" si="38"/>
        <v>0</v>
      </c>
      <c r="AU149" s="56">
        <f t="shared" si="38"/>
        <v>0</v>
      </c>
      <c r="AV149" s="56">
        <f t="shared" si="38"/>
        <v>0</v>
      </c>
      <c r="AW149" s="88"/>
    </row>
    <row r="150" s="34" customFormat="1" ht="22.2" customHeight="1" spans="1:49">
      <c r="A150" s="60"/>
      <c r="B150" s="61"/>
      <c r="C150" s="61" t="s">
        <v>71</v>
      </c>
      <c r="D150" s="62">
        <v>100</v>
      </c>
      <c r="E150" s="60"/>
      <c r="F150" s="60">
        <f t="shared" si="36"/>
        <v>10</v>
      </c>
      <c r="G150" s="60"/>
      <c r="H150" s="60"/>
      <c r="I150" s="60"/>
      <c r="J150" s="61"/>
      <c r="K150" s="61"/>
      <c r="L150" s="61"/>
      <c r="M150" s="61"/>
      <c r="N150" s="61"/>
      <c r="O150" s="61"/>
      <c r="P150" s="61">
        <v>10</v>
      </c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86"/>
      <c r="AI150" s="86"/>
      <c r="AJ150" s="86"/>
      <c r="AK150" s="90"/>
      <c r="AL150" s="90"/>
      <c r="AM150" s="90"/>
      <c r="AN150" s="90"/>
      <c r="AO150" s="90"/>
      <c r="AP150" s="90"/>
      <c r="AQ150" s="61"/>
      <c r="AR150" s="61"/>
      <c r="AS150" s="61"/>
      <c r="AT150" s="61"/>
      <c r="AU150" s="61"/>
      <c r="AV150" s="61"/>
      <c r="AW150" s="90"/>
    </row>
    <row r="151" s="34" customFormat="1" ht="22.2" customHeight="1" spans="1:49">
      <c r="A151" s="60"/>
      <c r="B151" s="61"/>
      <c r="C151" s="61" t="s">
        <v>162</v>
      </c>
      <c r="D151" s="62">
        <v>45.9459459459459</v>
      </c>
      <c r="E151" s="60" t="s">
        <v>37</v>
      </c>
      <c r="F151" s="60">
        <f t="shared" si="36"/>
        <v>148</v>
      </c>
      <c r="G151" s="60"/>
      <c r="H151" s="60"/>
      <c r="I151" s="60"/>
      <c r="J151" s="60"/>
      <c r="K151" s="60"/>
      <c r="L151" s="60"/>
      <c r="M151" s="60">
        <v>6</v>
      </c>
      <c r="N151" s="60"/>
      <c r="O151" s="60"/>
      <c r="P151" s="60"/>
      <c r="Q151" s="60"/>
      <c r="R151" s="60"/>
      <c r="S151" s="61"/>
      <c r="T151" s="61"/>
      <c r="U151" s="61"/>
      <c r="V151" s="73"/>
      <c r="W151" s="73"/>
      <c r="X151" s="73"/>
      <c r="Y151" s="73"/>
      <c r="Z151" s="73"/>
      <c r="AA151" s="73"/>
      <c r="AB151" s="75">
        <v>35</v>
      </c>
      <c r="AC151" s="75">
        <v>0</v>
      </c>
      <c r="AD151" s="75">
        <f>AB151+AC151</f>
        <v>35</v>
      </c>
      <c r="AE151" s="75">
        <v>36</v>
      </c>
      <c r="AF151" s="75">
        <v>0</v>
      </c>
      <c r="AG151" s="75">
        <f>AE151+AF151</f>
        <v>36</v>
      </c>
      <c r="AH151" s="75"/>
      <c r="AI151" s="75"/>
      <c r="AJ151" s="75"/>
      <c r="AK151" s="87"/>
      <c r="AL151" s="87"/>
      <c r="AM151" s="100">
        <v>19</v>
      </c>
      <c r="AN151" s="100"/>
      <c r="AO151" s="90">
        <v>17</v>
      </c>
      <c r="AP151" s="90"/>
      <c r="AQ151" s="60"/>
      <c r="AR151" s="60"/>
      <c r="AS151" s="60">
        <v>41</v>
      </c>
      <c r="AT151" s="60"/>
      <c r="AU151" s="60"/>
      <c r="AV151" s="60"/>
      <c r="AW151" s="95"/>
    </row>
    <row r="152" s="34" customFormat="1" ht="22.2" customHeight="1" spans="1:49">
      <c r="A152" s="60"/>
      <c r="B152" s="61"/>
      <c r="C152" s="61" t="s">
        <v>163</v>
      </c>
      <c r="D152" s="62">
        <v>62.8032128514056</v>
      </c>
      <c r="E152" s="60" t="s">
        <v>37</v>
      </c>
      <c r="F152" s="60">
        <f t="shared" si="36"/>
        <v>7017</v>
      </c>
      <c r="G152" s="60">
        <v>3435</v>
      </c>
      <c r="H152" s="60">
        <f>I152-G152</f>
        <v>0</v>
      </c>
      <c r="I152" s="60">
        <v>3435</v>
      </c>
      <c r="J152" s="60"/>
      <c r="K152" s="60"/>
      <c r="L152" s="60"/>
      <c r="M152" s="60">
        <v>3</v>
      </c>
      <c r="N152" s="60"/>
      <c r="O152" s="60"/>
      <c r="P152" s="60"/>
      <c r="Q152" s="60"/>
      <c r="R152" s="60"/>
      <c r="S152" s="61"/>
      <c r="T152" s="61"/>
      <c r="U152" s="61"/>
      <c r="V152" s="73"/>
      <c r="W152" s="73"/>
      <c r="X152" s="73"/>
      <c r="Y152" s="73"/>
      <c r="Z152" s="73"/>
      <c r="AA152" s="73"/>
      <c r="AB152" s="75">
        <v>35</v>
      </c>
      <c r="AC152" s="75">
        <v>0</v>
      </c>
      <c r="AD152" s="75">
        <f>AB152+AC152</f>
        <v>35</v>
      </c>
      <c r="AE152" s="75">
        <v>37</v>
      </c>
      <c r="AF152" s="75">
        <v>0</v>
      </c>
      <c r="AG152" s="75">
        <f>AE152+AF152</f>
        <v>37</v>
      </c>
      <c r="AH152" s="75"/>
      <c r="AI152" s="75"/>
      <c r="AJ152" s="75"/>
      <c r="AK152" s="90"/>
      <c r="AL152" s="90"/>
      <c r="AM152" s="100">
        <v>20</v>
      </c>
      <c r="AN152" s="100"/>
      <c r="AO152" s="90">
        <v>17</v>
      </c>
      <c r="AP152" s="90"/>
      <c r="AQ152" s="60"/>
      <c r="AR152" s="60"/>
      <c r="AS152" s="60">
        <v>54</v>
      </c>
      <c r="AT152" s="60"/>
      <c r="AU152" s="60"/>
      <c r="AV152" s="60"/>
      <c r="AW152" s="90"/>
    </row>
    <row r="153" s="34" customFormat="1" ht="22.2" customHeight="1" spans="1:49">
      <c r="A153" s="60"/>
      <c r="B153" s="61"/>
      <c r="C153" s="61" t="s">
        <v>164</v>
      </c>
      <c r="D153" s="62">
        <v>34.8838421444527</v>
      </c>
      <c r="E153" s="60" t="s">
        <v>37</v>
      </c>
      <c r="F153" s="60">
        <f t="shared" si="36"/>
        <v>16151</v>
      </c>
      <c r="G153" s="60">
        <v>4790</v>
      </c>
      <c r="H153" s="60">
        <f>I153-G153</f>
        <v>0</v>
      </c>
      <c r="I153" s="60">
        <v>4790</v>
      </c>
      <c r="J153" s="60"/>
      <c r="K153" s="60"/>
      <c r="L153" s="60"/>
      <c r="M153" s="60">
        <v>9</v>
      </c>
      <c r="N153" s="60"/>
      <c r="O153" s="60"/>
      <c r="P153" s="60"/>
      <c r="Q153" s="60"/>
      <c r="R153" s="60"/>
      <c r="S153" s="61"/>
      <c r="T153" s="61"/>
      <c r="U153" s="61"/>
      <c r="V153" s="73">
        <v>3200</v>
      </c>
      <c r="W153" s="73"/>
      <c r="X153" s="61">
        <f>V153+W153</f>
        <v>3200</v>
      </c>
      <c r="Y153" s="73"/>
      <c r="Z153" s="73"/>
      <c r="AA153" s="73"/>
      <c r="AB153" s="75">
        <v>50</v>
      </c>
      <c r="AC153" s="75">
        <v>0</v>
      </c>
      <c r="AD153" s="75">
        <f>AB153+AC153</f>
        <v>50</v>
      </c>
      <c r="AE153" s="75">
        <v>31</v>
      </c>
      <c r="AF153" s="75">
        <v>0</v>
      </c>
      <c r="AG153" s="75">
        <f>AE153+AF153</f>
        <v>31</v>
      </c>
      <c r="AH153" s="75"/>
      <c r="AI153" s="75"/>
      <c r="AJ153" s="75"/>
      <c r="AK153" s="90"/>
      <c r="AL153" s="90"/>
      <c r="AM153" s="100"/>
      <c r="AN153" s="100"/>
      <c r="AO153" s="90"/>
      <c r="AP153" s="90"/>
      <c r="AQ153" s="60"/>
      <c r="AR153" s="60"/>
      <c r="AS153" s="60"/>
      <c r="AT153" s="60"/>
      <c r="AU153" s="60"/>
      <c r="AV153" s="60"/>
      <c r="AW153" s="90"/>
    </row>
    <row r="154" s="39" customFormat="1" ht="22.2" customHeight="1" spans="1:49">
      <c r="A154" s="60"/>
      <c r="B154" s="61"/>
      <c r="C154" s="61" t="s">
        <v>165</v>
      </c>
      <c r="D154" s="62">
        <v>75.5095108695652</v>
      </c>
      <c r="E154" s="60" t="s">
        <v>37</v>
      </c>
      <c r="F154" s="60">
        <f t="shared" si="36"/>
        <v>2878</v>
      </c>
      <c r="G154" s="60">
        <v>1364</v>
      </c>
      <c r="H154" s="60">
        <f>I154-G154</f>
        <v>0</v>
      </c>
      <c r="I154" s="60">
        <v>1364</v>
      </c>
      <c r="J154" s="60"/>
      <c r="K154" s="60"/>
      <c r="L154" s="60"/>
      <c r="M154" s="60">
        <v>4</v>
      </c>
      <c r="N154" s="60"/>
      <c r="O154" s="60"/>
      <c r="P154" s="60"/>
      <c r="Q154" s="60"/>
      <c r="R154" s="60"/>
      <c r="S154" s="61"/>
      <c r="T154" s="61"/>
      <c r="U154" s="61"/>
      <c r="V154" s="73"/>
      <c r="W154" s="73"/>
      <c r="X154" s="73"/>
      <c r="Y154" s="73"/>
      <c r="Z154" s="73"/>
      <c r="AA154" s="73"/>
      <c r="AB154" s="75">
        <v>35</v>
      </c>
      <c r="AC154" s="73">
        <v>1</v>
      </c>
      <c r="AD154" s="75">
        <f>AB154+AC154</f>
        <v>36</v>
      </c>
      <c r="AE154" s="75">
        <v>36</v>
      </c>
      <c r="AF154" s="73">
        <v>1</v>
      </c>
      <c r="AG154" s="75">
        <f>AE154+AF154</f>
        <v>37</v>
      </c>
      <c r="AH154" s="75"/>
      <c r="AI154" s="75"/>
      <c r="AJ154" s="75"/>
      <c r="AK154" s="90"/>
      <c r="AL154" s="90"/>
      <c r="AM154" s="100">
        <v>18</v>
      </c>
      <c r="AN154" s="100"/>
      <c r="AO154" s="90">
        <v>18</v>
      </c>
      <c r="AP154" s="90"/>
      <c r="AQ154" s="60">
        <v>715</v>
      </c>
      <c r="AR154" s="60"/>
      <c r="AS154" s="60">
        <v>57</v>
      </c>
      <c r="AT154" s="60"/>
      <c r="AU154" s="60"/>
      <c r="AV154" s="60"/>
      <c r="AW154" s="90"/>
    </row>
    <row r="155" s="38" customFormat="1" ht="22.2" customHeight="1" spans="1:49">
      <c r="A155" s="57">
        <v>18</v>
      </c>
      <c r="B155" s="56" t="s">
        <v>166</v>
      </c>
      <c r="C155" s="56" t="s">
        <v>30</v>
      </c>
      <c r="D155" s="59"/>
      <c r="E155" s="57"/>
      <c r="F155" s="56">
        <f t="shared" ref="F155:AV155" si="39">SUM(F156:F159)</f>
        <v>39591.5</v>
      </c>
      <c r="G155" s="56">
        <f t="shared" si="39"/>
        <v>19104</v>
      </c>
      <c r="H155" s="56">
        <f t="shared" si="39"/>
        <v>0</v>
      </c>
      <c r="I155" s="56">
        <f t="shared" si="39"/>
        <v>19104</v>
      </c>
      <c r="J155" s="56">
        <f t="shared" si="39"/>
        <v>0</v>
      </c>
      <c r="K155" s="56">
        <f t="shared" si="39"/>
        <v>0</v>
      </c>
      <c r="L155" s="56">
        <f t="shared" si="39"/>
        <v>0</v>
      </c>
      <c r="M155" s="56">
        <f t="shared" si="39"/>
        <v>39.5</v>
      </c>
      <c r="N155" s="56">
        <f t="shared" si="39"/>
        <v>0</v>
      </c>
      <c r="O155" s="56">
        <f t="shared" si="39"/>
        <v>0</v>
      </c>
      <c r="P155" s="56">
        <f t="shared" si="39"/>
        <v>10</v>
      </c>
      <c r="Q155" s="56">
        <f t="shared" si="39"/>
        <v>0</v>
      </c>
      <c r="R155" s="56">
        <f t="shared" si="39"/>
        <v>0</v>
      </c>
      <c r="S155" s="56">
        <f t="shared" si="39"/>
        <v>0</v>
      </c>
      <c r="T155" s="56">
        <f t="shared" si="39"/>
        <v>0</v>
      </c>
      <c r="U155" s="56">
        <f t="shared" si="39"/>
        <v>0</v>
      </c>
      <c r="V155" s="56">
        <f t="shared" si="39"/>
        <v>0</v>
      </c>
      <c r="W155" s="56">
        <f t="shared" si="39"/>
        <v>0</v>
      </c>
      <c r="X155" s="56">
        <f t="shared" si="39"/>
        <v>0</v>
      </c>
      <c r="Y155" s="56">
        <f t="shared" si="39"/>
        <v>0</v>
      </c>
      <c r="Z155" s="56">
        <f t="shared" si="39"/>
        <v>0</v>
      </c>
      <c r="AA155" s="56">
        <f t="shared" si="39"/>
        <v>0</v>
      </c>
      <c r="AB155" s="56">
        <f t="shared" si="39"/>
        <v>570</v>
      </c>
      <c r="AC155" s="56">
        <f t="shared" si="39"/>
        <v>2</v>
      </c>
      <c r="AD155" s="56">
        <f t="shared" si="39"/>
        <v>572</v>
      </c>
      <c r="AE155" s="56">
        <f t="shared" si="39"/>
        <v>93</v>
      </c>
      <c r="AF155" s="56">
        <f t="shared" si="39"/>
        <v>2</v>
      </c>
      <c r="AG155" s="56">
        <f t="shared" si="39"/>
        <v>95</v>
      </c>
      <c r="AH155" s="56">
        <f t="shared" si="39"/>
        <v>0</v>
      </c>
      <c r="AI155" s="56">
        <f t="shared" si="39"/>
        <v>0</v>
      </c>
      <c r="AJ155" s="56">
        <f t="shared" si="39"/>
        <v>0</v>
      </c>
      <c r="AK155" s="56">
        <f t="shared" si="39"/>
        <v>0</v>
      </c>
      <c r="AL155" s="56">
        <f t="shared" si="39"/>
        <v>0</v>
      </c>
      <c r="AM155" s="56">
        <f t="shared" si="39"/>
        <v>0</v>
      </c>
      <c r="AN155" s="56">
        <f t="shared" si="39"/>
        <v>0</v>
      </c>
      <c r="AO155" s="56">
        <f t="shared" si="39"/>
        <v>0</v>
      </c>
      <c r="AP155" s="56">
        <f t="shared" si="39"/>
        <v>0</v>
      </c>
      <c r="AQ155" s="56">
        <f t="shared" si="39"/>
        <v>0</v>
      </c>
      <c r="AR155" s="56">
        <f t="shared" si="39"/>
        <v>0</v>
      </c>
      <c r="AS155" s="56">
        <f t="shared" si="39"/>
        <v>0</v>
      </c>
      <c r="AT155" s="56">
        <f t="shared" si="39"/>
        <v>0</v>
      </c>
      <c r="AU155" s="56">
        <f t="shared" si="39"/>
        <v>0</v>
      </c>
      <c r="AV155" s="56">
        <f t="shared" si="39"/>
        <v>0</v>
      </c>
      <c r="AW155" s="88"/>
    </row>
    <row r="156" s="34" customFormat="1" ht="22.2" customHeight="1" spans="1:49">
      <c r="A156" s="60"/>
      <c r="B156" s="61"/>
      <c r="C156" s="61" t="s">
        <v>71</v>
      </c>
      <c r="D156" s="62">
        <v>0</v>
      </c>
      <c r="E156" s="60"/>
      <c r="F156" s="60">
        <f t="shared" si="36"/>
        <v>10</v>
      </c>
      <c r="G156" s="60"/>
      <c r="H156" s="60"/>
      <c r="I156" s="60"/>
      <c r="J156" s="61"/>
      <c r="K156" s="61"/>
      <c r="L156" s="61"/>
      <c r="M156" s="61"/>
      <c r="N156" s="61"/>
      <c r="O156" s="61"/>
      <c r="P156" s="61">
        <v>10</v>
      </c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86"/>
      <c r="AI156" s="86"/>
      <c r="AJ156" s="86"/>
      <c r="AK156" s="90"/>
      <c r="AL156" s="90"/>
      <c r="AM156" s="90"/>
      <c r="AN156" s="90"/>
      <c r="AO156" s="90"/>
      <c r="AP156" s="90"/>
      <c r="AQ156" s="61"/>
      <c r="AR156" s="61"/>
      <c r="AS156" s="61"/>
      <c r="AT156" s="61"/>
      <c r="AU156" s="61"/>
      <c r="AV156" s="61"/>
      <c r="AW156" s="90"/>
    </row>
    <row r="157" s="34" customFormat="1" ht="22.2" customHeight="1" spans="1:49">
      <c r="A157" s="60"/>
      <c r="B157" s="61"/>
      <c r="C157" s="61" t="s">
        <v>230</v>
      </c>
      <c r="D157" s="62">
        <v>90.4278462654097</v>
      </c>
      <c r="E157" s="60" t="s">
        <v>37</v>
      </c>
      <c r="F157" s="60">
        <f t="shared" si="36"/>
        <v>185</v>
      </c>
      <c r="G157" s="60"/>
      <c r="H157" s="60"/>
      <c r="I157" s="60"/>
      <c r="J157" s="60"/>
      <c r="K157" s="60"/>
      <c r="L157" s="60"/>
      <c r="M157" s="60">
        <v>15</v>
      </c>
      <c r="N157" s="60"/>
      <c r="O157" s="60"/>
      <c r="P157" s="60"/>
      <c r="Q157" s="60"/>
      <c r="R157" s="60"/>
      <c r="S157" s="61"/>
      <c r="T157" s="61"/>
      <c r="U157" s="61"/>
      <c r="V157" s="73"/>
      <c r="W157" s="73"/>
      <c r="X157" s="73"/>
      <c r="Y157" s="73"/>
      <c r="Z157" s="73"/>
      <c r="AA157" s="73"/>
      <c r="AB157" s="75">
        <v>50</v>
      </c>
      <c r="AC157" s="73">
        <v>2</v>
      </c>
      <c r="AD157" s="75">
        <f>AB157+AC157</f>
        <v>52</v>
      </c>
      <c r="AE157" s="75">
        <v>31</v>
      </c>
      <c r="AF157" s="73">
        <v>2</v>
      </c>
      <c r="AG157" s="75">
        <f>AE157+AF157</f>
        <v>33</v>
      </c>
      <c r="AH157" s="75"/>
      <c r="AI157" s="75"/>
      <c r="AJ157" s="75"/>
      <c r="AK157" s="87"/>
      <c r="AL157" s="87"/>
      <c r="AM157" s="87"/>
      <c r="AN157" s="87"/>
      <c r="AO157" s="87"/>
      <c r="AP157" s="87"/>
      <c r="AQ157" s="60"/>
      <c r="AR157" s="60"/>
      <c r="AS157" s="60"/>
      <c r="AT157" s="60"/>
      <c r="AU157" s="60"/>
      <c r="AV157" s="60"/>
      <c r="AW157" s="95"/>
    </row>
    <row r="158" s="34" customFormat="1" ht="22.2" customHeight="1" spans="1:49">
      <c r="A158" s="60"/>
      <c r="B158" s="61"/>
      <c r="C158" s="61" t="s">
        <v>168</v>
      </c>
      <c r="D158" s="62">
        <v>58.7271341463415</v>
      </c>
      <c r="E158" s="60" t="s">
        <v>37</v>
      </c>
      <c r="F158" s="60">
        <f t="shared" si="36"/>
        <v>14901.5</v>
      </c>
      <c r="G158" s="60">
        <v>7380</v>
      </c>
      <c r="H158" s="60">
        <f>I158-G158</f>
        <v>0</v>
      </c>
      <c r="I158" s="60">
        <v>7380</v>
      </c>
      <c r="J158" s="60"/>
      <c r="K158" s="60"/>
      <c r="L158" s="60"/>
      <c r="M158" s="60">
        <v>9.5</v>
      </c>
      <c r="N158" s="60"/>
      <c r="O158" s="60"/>
      <c r="P158" s="60"/>
      <c r="Q158" s="60"/>
      <c r="R158" s="60"/>
      <c r="S158" s="61"/>
      <c r="T158" s="61"/>
      <c r="U158" s="61"/>
      <c r="V158" s="73"/>
      <c r="W158" s="73"/>
      <c r="X158" s="73"/>
      <c r="Y158" s="73"/>
      <c r="Z158" s="73"/>
      <c r="AA158" s="73"/>
      <c r="AB158" s="75">
        <v>35</v>
      </c>
      <c r="AC158" s="75">
        <v>0</v>
      </c>
      <c r="AD158" s="75">
        <f>AB158+AC158</f>
        <v>35</v>
      </c>
      <c r="AE158" s="75">
        <v>31</v>
      </c>
      <c r="AF158" s="75">
        <v>0</v>
      </c>
      <c r="AG158" s="75">
        <f>AE158+AF158</f>
        <v>31</v>
      </c>
      <c r="AH158" s="75"/>
      <c r="AI158" s="75"/>
      <c r="AJ158" s="75"/>
      <c r="AK158" s="88"/>
      <c r="AL158" s="88"/>
      <c r="AM158" s="88"/>
      <c r="AN158" s="88"/>
      <c r="AO158" s="88"/>
      <c r="AP158" s="88"/>
      <c r="AQ158" s="60"/>
      <c r="AR158" s="60"/>
      <c r="AS158" s="60"/>
      <c r="AT158" s="60"/>
      <c r="AU158" s="60"/>
      <c r="AV158" s="60"/>
      <c r="AW158" s="90"/>
    </row>
    <row r="159" s="34" customFormat="1" ht="22.2" customHeight="1" spans="1:49">
      <c r="A159" s="60"/>
      <c r="B159" s="61"/>
      <c r="C159" s="61" t="s">
        <v>169</v>
      </c>
      <c r="D159" s="62">
        <v>41.735324407827</v>
      </c>
      <c r="E159" s="60" t="s">
        <v>37</v>
      </c>
      <c r="F159" s="60">
        <f t="shared" si="36"/>
        <v>24495</v>
      </c>
      <c r="G159" s="60">
        <v>11724</v>
      </c>
      <c r="H159" s="60">
        <f>I159-G159</f>
        <v>0</v>
      </c>
      <c r="I159" s="60">
        <v>11724</v>
      </c>
      <c r="J159" s="60"/>
      <c r="K159" s="60"/>
      <c r="L159" s="60"/>
      <c r="M159" s="60">
        <v>15</v>
      </c>
      <c r="N159" s="60"/>
      <c r="O159" s="60"/>
      <c r="P159" s="60"/>
      <c r="Q159" s="60"/>
      <c r="R159" s="60"/>
      <c r="S159" s="61"/>
      <c r="T159" s="61"/>
      <c r="U159" s="61"/>
      <c r="V159" s="73"/>
      <c r="W159" s="73"/>
      <c r="X159" s="73"/>
      <c r="Y159" s="73"/>
      <c r="Z159" s="73"/>
      <c r="AA159" s="73"/>
      <c r="AB159" s="75">
        <v>485</v>
      </c>
      <c r="AC159" s="75">
        <v>0</v>
      </c>
      <c r="AD159" s="75">
        <f>AB159+AC159</f>
        <v>485</v>
      </c>
      <c r="AE159" s="75">
        <v>31</v>
      </c>
      <c r="AF159" s="75">
        <v>0</v>
      </c>
      <c r="AG159" s="75">
        <f>AE159+AF159</f>
        <v>31</v>
      </c>
      <c r="AH159" s="75"/>
      <c r="AI159" s="75"/>
      <c r="AJ159" s="75"/>
      <c r="AK159" s="88"/>
      <c r="AL159" s="88"/>
      <c r="AM159" s="90"/>
      <c r="AN159" s="90"/>
      <c r="AO159" s="88"/>
      <c r="AP159" s="88"/>
      <c r="AQ159" s="60"/>
      <c r="AR159" s="60"/>
      <c r="AS159" s="60"/>
      <c r="AT159" s="60"/>
      <c r="AU159" s="60"/>
      <c r="AV159" s="60"/>
      <c r="AW159" s="96"/>
    </row>
    <row r="160" s="38" customFormat="1" ht="22.2" customHeight="1" spans="1:49">
      <c r="A160" s="57">
        <v>19</v>
      </c>
      <c r="B160" s="56" t="s">
        <v>170</v>
      </c>
      <c r="C160" s="56" t="s">
        <v>30</v>
      </c>
      <c r="D160" s="59"/>
      <c r="E160" s="57"/>
      <c r="F160" s="56">
        <f t="shared" ref="F160:AV160" si="40">SUM(F161:F169)</f>
        <v>28326</v>
      </c>
      <c r="G160" s="56">
        <f t="shared" si="40"/>
        <v>5844</v>
      </c>
      <c r="H160" s="56">
        <f t="shared" si="40"/>
        <v>0</v>
      </c>
      <c r="I160" s="56">
        <f t="shared" si="40"/>
        <v>5844</v>
      </c>
      <c r="J160" s="56">
        <f t="shared" si="40"/>
        <v>0</v>
      </c>
      <c r="K160" s="56">
        <f t="shared" si="40"/>
        <v>0</v>
      </c>
      <c r="L160" s="56">
        <f t="shared" si="40"/>
        <v>0</v>
      </c>
      <c r="M160" s="56">
        <f t="shared" si="40"/>
        <v>294</v>
      </c>
      <c r="N160" s="56">
        <f t="shared" si="40"/>
        <v>0</v>
      </c>
      <c r="O160" s="56">
        <f t="shared" si="40"/>
        <v>0</v>
      </c>
      <c r="P160" s="56">
        <f t="shared" si="40"/>
        <v>310</v>
      </c>
      <c r="Q160" s="56">
        <f t="shared" si="40"/>
        <v>0</v>
      </c>
      <c r="R160" s="56">
        <f t="shared" si="40"/>
        <v>0</v>
      </c>
      <c r="S160" s="56">
        <f t="shared" si="40"/>
        <v>1000</v>
      </c>
      <c r="T160" s="56">
        <f t="shared" si="40"/>
        <v>0</v>
      </c>
      <c r="U160" s="56">
        <f t="shared" si="40"/>
        <v>1000</v>
      </c>
      <c r="V160" s="56">
        <f t="shared" si="40"/>
        <v>3200</v>
      </c>
      <c r="W160" s="56">
        <f t="shared" si="40"/>
        <v>0</v>
      </c>
      <c r="X160" s="56">
        <f t="shared" si="40"/>
        <v>3200</v>
      </c>
      <c r="Y160" s="56">
        <f t="shared" si="40"/>
        <v>779</v>
      </c>
      <c r="Z160" s="56">
        <f t="shared" si="40"/>
        <v>-39</v>
      </c>
      <c r="AA160" s="56">
        <f t="shared" si="40"/>
        <v>740</v>
      </c>
      <c r="AB160" s="56">
        <f t="shared" si="40"/>
        <v>745</v>
      </c>
      <c r="AC160" s="56">
        <f t="shared" si="40"/>
        <v>-5</v>
      </c>
      <c r="AD160" s="56">
        <f t="shared" si="40"/>
        <v>740</v>
      </c>
      <c r="AE160" s="56">
        <f t="shared" si="40"/>
        <v>263</v>
      </c>
      <c r="AF160" s="56">
        <f t="shared" si="40"/>
        <v>-4</v>
      </c>
      <c r="AG160" s="56">
        <f t="shared" si="40"/>
        <v>259</v>
      </c>
      <c r="AH160" s="56">
        <f t="shared" si="40"/>
        <v>2146</v>
      </c>
      <c r="AI160" s="56">
        <f t="shared" si="40"/>
        <v>-68</v>
      </c>
      <c r="AJ160" s="56">
        <f t="shared" si="40"/>
        <v>2078</v>
      </c>
      <c r="AK160" s="56">
        <f t="shared" si="40"/>
        <v>3200</v>
      </c>
      <c r="AL160" s="56">
        <f t="shared" si="40"/>
        <v>0</v>
      </c>
      <c r="AM160" s="56">
        <f t="shared" si="40"/>
        <v>20</v>
      </c>
      <c r="AN160" s="56">
        <f t="shared" si="40"/>
        <v>0</v>
      </c>
      <c r="AO160" s="56">
        <f t="shared" si="40"/>
        <v>20</v>
      </c>
      <c r="AP160" s="56">
        <f t="shared" si="40"/>
        <v>0</v>
      </c>
      <c r="AQ160" s="56">
        <f t="shared" si="40"/>
        <v>0</v>
      </c>
      <c r="AR160" s="56">
        <f t="shared" si="40"/>
        <v>0</v>
      </c>
      <c r="AS160" s="56">
        <f t="shared" si="40"/>
        <v>579</v>
      </c>
      <c r="AT160" s="56">
        <f t="shared" si="40"/>
        <v>0</v>
      </c>
      <c r="AU160" s="56">
        <f t="shared" si="40"/>
        <v>150</v>
      </c>
      <c r="AV160" s="56">
        <f t="shared" si="40"/>
        <v>0</v>
      </c>
      <c r="AW160" s="88"/>
    </row>
    <row r="161" s="34" customFormat="1" ht="22.2" customHeight="1" spans="1:49">
      <c r="A161" s="60"/>
      <c r="B161" s="61"/>
      <c r="C161" s="61" t="s">
        <v>31</v>
      </c>
      <c r="D161" s="62">
        <v>0</v>
      </c>
      <c r="E161" s="60"/>
      <c r="F161" s="60">
        <f t="shared" si="36"/>
        <v>60</v>
      </c>
      <c r="G161" s="60"/>
      <c r="H161" s="60"/>
      <c r="I161" s="60"/>
      <c r="J161" s="61"/>
      <c r="K161" s="61"/>
      <c r="L161" s="61"/>
      <c r="M161" s="61">
        <v>50</v>
      </c>
      <c r="N161" s="61"/>
      <c r="O161" s="61"/>
      <c r="P161" s="61">
        <v>10</v>
      </c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86"/>
      <c r="AI161" s="86"/>
      <c r="AJ161" s="86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90"/>
    </row>
    <row r="162" s="34" customFormat="1" ht="22.2" customHeight="1" spans="1:49">
      <c r="A162" s="60"/>
      <c r="B162" s="61"/>
      <c r="C162" s="61" t="s">
        <v>171</v>
      </c>
      <c r="D162" s="62">
        <v>8.72176308539945</v>
      </c>
      <c r="E162" s="60" t="s">
        <v>37</v>
      </c>
      <c r="F162" s="60">
        <f t="shared" si="36"/>
        <v>1151.5</v>
      </c>
      <c r="G162" s="60"/>
      <c r="H162" s="60"/>
      <c r="I162" s="60"/>
      <c r="J162" s="60"/>
      <c r="K162" s="60"/>
      <c r="L162" s="60"/>
      <c r="M162" s="60">
        <v>19.5</v>
      </c>
      <c r="N162" s="60"/>
      <c r="O162" s="60"/>
      <c r="P162" s="60"/>
      <c r="Q162" s="60"/>
      <c r="R162" s="60"/>
      <c r="S162" s="61">
        <v>500</v>
      </c>
      <c r="T162" s="61">
        <v>0</v>
      </c>
      <c r="U162" s="61">
        <f>S162+T162</f>
        <v>500</v>
      </c>
      <c r="V162" s="73"/>
      <c r="W162" s="73"/>
      <c r="X162" s="73"/>
      <c r="Y162" s="73"/>
      <c r="Z162" s="73"/>
      <c r="AA162" s="73"/>
      <c r="AB162" s="75">
        <v>35</v>
      </c>
      <c r="AC162" s="75">
        <v>0</v>
      </c>
      <c r="AD162" s="75">
        <f t="shared" ref="AD162:AD170" si="41">AB162+AC162</f>
        <v>35</v>
      </c>
      <c r="AE162" s="75">
        <v>31</v>
      </c>
      <c r="AF162" s="75">
        <v>0</v>
      </c>
      <c r="AG162" s="75">
        <f t="shared" ref="AG162:AG169" si="42">AE162+AF162</f>
        <v>31</v>
      </c>
      <c r="AH162" s="75"/>
      <c r="AI162" s="75"/>
      <c r="AJ162" s="75"/>
      <c r="AK162" s="87"/>
      <c r="AL162" s="87"/>
      <c r="AM162" s="100"/>
      <c r="AN162" s="100"/>
      <c r="AO162" s="88"/>
      <c r="AP162" s="88"/>
      <c r="AQ162" s="60"/>
      <c r="AR162" s="60"/>
      <c r="AS162" s="60"/>
      <c r="AT162" s="60"/>
      <c r="AU162" s="60"/>
      <c r="AV162" s="60"/>
      <c r="AW162" s="95"/>
    </row>
    <row r="163" s="34" customFormat="1" ht="22.2" customHeight="1" spans="1:49">
      <c r="A163" s="60"/>
      <c r="B163" s="61"/>
      <c r="C163" s="61" t="s">
        <v>172</v>
      </c>
      <c r="D163" s="62">
        <v>5.58260305095748</v>
      </c>
      <c r="E163" s="60" t="s">
        <v>37</v>
      </c>
      <c r="F163" s="60">
        <f t="shared" si="36"/>
        <v>1595</v>
      </c>
      <c r="G163" s="60"/>
      <c r="H163" s="60"/>
      <c r="I163" s="60"/>
      <c r="J163" s="60"/>
      <c r="K163" s="60"/>
      <c r="L163" s="60"/>
      <c r="M163" s="60">
        <v>21</v>
      </c>
      <c r="N163" s="60"/>
      <c r="O163" s="60"/>
      <c r="P163" s="60">
        <v>100</v>
      </c>
      <c r="Q163" s="60"/>
      <c r="R163" s="60"/>
      <c r="S163" s="61">
        <v>500</v>
      </c>
      <c r="T163" s="61">
        <v>0</v>
      </c>
      <c r="U163" s="61">
        <f>S163+T163</f>
        <v>500</v>
      </c>
      <c r="V163" s="73"/>
      <c r="W163" s="73"/>
      <c r="X163" s="73"/>
      <c r="Y163" s="73"/>
      <c r="Z163" s="73"/>
      <c r="AA163" s="73"/>
      <c r="AB163" s="75">
        <v>35</v>
      </c>
      <c r="AC163" s="75">
        <v>0</v>
      </c>
      <c r="AD163" s="75">
        <f t="shared" si="41"/>
        <v>35</v>
      </c>
      <c r="AE163" s="75">
        <v>31</v>
      </c>
      <c r="AF163" s="75">
        <v>0</v>
      </c>
      <c r="AG163" s="75">
        <f t="shared" si="42"/>
        <v>31</v>
      </c>
      <c r="AH163" s="75">
        <v>171</v>
      </c>
      <c r="AI163" s="75"/>
      <c r="AJ163" s="75">
        <f>AH163+AI163</f>
        <v>171</v>
      </c>
      <c r="AK163" s="88"/>
      <c r="AL163" s="88"/>
      <c r="AM163" s="100"/>
      <c r="AN163" s="100"/>
      <c r="AO163" s="88"/>
      <c r="AP163" s="88"/>
      <c r="AQ163" s="60"/>
      <c r="AR163" s="60"/>
      <c r="AS163" s="60"/>
      <c r="AT163" s="60"/>
      <c r="AU163" s="60"/>
      <c r="AV163" s="60"/>
      <c r="AW163" s="90"/>
    </row>
    <row r="164" s="34" customFormat="1" ht="22.2" customHeight="1" spans="1:49">
      <c r="A164" s="60"/>
      <c r="B164" s="61"/>
      <c r="C164" s="61" t="s">
        <v>233</v>
      </c>
      <c r="D164" s="62">
        <v>0</v>
      </c>
      <c r="E164" s="60" t="s">
        <v>37</v>
      </c>
      <c r="F164" s="60">
        <f t="shared" si="36"/>
        <v>1885</v>
      </c>
      <c r="G164" s="60"/>
      <c r="H164" s="60"/>
      <c r="I164" s="60"/>
      <c r="J164" s="60"/>
      <c r="K164" s="60"/>
      <c r="L164" s="60"/>
      <c r="M164" s="60">
        <v>47</v>
      </c>
      <c r="N164" s="60"/>
      <c r="O164" s="60"/>
      <c r="P164" s="60"/>
      <c r="Q164" s="60"/>
      <c r="R164" s="60"/>
      <c r="S164" s="61"/>
      <c r="T164" s="61"/>
      <c r="U164" s="61"/>
      <c r="V164" s="73"/>
      <c r="W164" s="73"/>
      <c r="X164" s="73"/>
      <c r="Y164" s="73"/>
      <c r="Z164" s="73"/>
      <c r="AA164" s="73"/>
      <c r="AB164" s="75">
        <v>35</v>
      </c>
      <c r="AC164" s="75">
        <v>-2</v>
      </c>
      <c r="AD164" s="75">
        <f t="shared" si="41"/>
        <v>33</v>
      </c>
      <c r="AE164" s="75">
        <v>31</v>
      </c>
      <c r="AF164" s="75">
        <v>-2</v>
      </c>
      <c r="AG164" s="75">
        <f t="shared" si="42"/>
        <v>29</v>
      </c>
      <c r="AH164" s="75">
        <v>902</v>
      </c>
      <c r="AI164" s="75">
        <v>-45</v>
      </c>
      <c r="AJ164" s="75">
        <f>AH164+AI164</f>
        <v>857</v>
      </c>
      <c r="AK164" s="88"/>
      <c r="AL164" s="88"/>
      <c r="AM164" s="100"/>
      <c r="AN164" s="100"/>
      <c r="AO164" s="88"/>
      <c r="AP164" s="88"/>
      <c r="AQ164" s="60"/>
      <c r="AR164" s="60"/>
      <c r="AS164" s="60"/>
      <c r="AT164" s="60"/>
      <c r="AU164" s="60"/>
      <c r="AV164" s="60"/>
      <c r="AW164" s="90"/>
    </row>
    <row r="165" s="34" customFormat="1" ht="22.2" customHeight="1" spans="1:49">
      <c r="A165" s="60"/>
      <c r="B165" s="61"/>
      <c r="C165" s="61" t="s">
        <v>174</v>
      </c>
      <c r="D165" s="62">
        <v>9.56597836774828</v>
      </c>
      <c r="E165" s="60" t="s">
        <v>37</v>
      </c>
      <c r="F165" s="60">
        <f t="shared" si="36"/>
        <v>1199</v>
      </c>
      <c r="G165" s="60"/>
      <c r="H165" s="60"/>
      <c r="I165" s="60"/>
      <c r="J165" s="60"/>
      <c r="K165" s="60"/>
      <c r="L165" s="60"/>
      <c r="M165" s="60">
        <v>65</v>
      </c>
      <c r="N165" s="60"/>
      <c r="O165" s="60"/>
      <c r="P165" s="60">
        <v>100</v>
      </c>
      <c r="Q165" s="60"/>
      <c r="R165" s="60"/>
      <c r="S165" s="61"/>
      <c r="T165" s="61"/>
      <c r="U165" s="61"/>
      <c r="V165" s="73"/>
      <c r="W165" s="73"/>
      <c r="X165" s="73"/>
      <c r="Y165" s="73"/>
      <c r="Z165" s="73"/>
      <c r="AA165" s="73"/>
      <c r="AB165" s="75">
        <v>35</v>
      </c>
      <c r="AC165" s="75">
        <v>0</v>
      </c>
      <c r="AD165" s="75">
        <f t="shared" si="41"/>
        <v>35</v>
      </c>
      <c r="AE165" s="75">
        <v>31</v>
      </c>
      <c r="AF165" s="75">
        <v>0</v>
      </c>
      <c r="AG165" s="75">
        <f t="shared" si="42"/>
        <v>31</v>
      </c>
      <c r="AH165" s="75">
        <v>451</v>
      </c>
      <c r="AI165" s="75"/>
      <c r="AJ165" s="75">
        <f>AH165+AI165</f>
        <v>451</v>
      </c>
      <c r="AK165" s="88"/>
      <c r="AL165" s="88"/>
      <c r="AM165" s="100"/>
      <c r="AN165" s="100"/>
      <c r="AO165" s="88"/>
      <c r="AP165" s="88"/>
      <c r="AQ165" s="60"/>
      <c r="AR165" s="60"/>
      <c r="AS165" s="60"/>
      <c r="AT165" s="60"/>
      <c r="AU165" s="60"/>
      <c r="AV165" s="60"/>
      <c r="AW165" s="90"/>
    </row>
    <row r="166" s="34" customFormat="1" ht="22.2" customHeight="1" spans="1:49">
      <c r="A166" s="60"/>
      <c r="B166" s="61"/>
      <c r="C166" s="61" t="s">
        <v>175</v>
      </c>
      <c r="D166" s="62">
        <v>0</v>
      </c>
      <c r="E166" s="60" t="s">
        <v>37</v>
      </c>
      <c r="F166" s="60">
        <f t="shared" si="36"/>
        <v>2545.5</v>
      </c>
      <c r="G166" s="60"/>
      <c r="H166" s="60"/>
      <c r="I166" s="60"/>
      <c r="J166" s="60"/>
      <c r="K166" s="60"/>
      <c r="L166" s="60"/>
      <c r="M166" s="60">
        <v>47.5</v>
      </c>
      <c r="N166" s="60"/>
      <c r="O166" s="60"/>
      <c r="P166" s="60"/>
      <c r="Q166" s="60"/>
      <c r="R166" s="60"/>
      <c r="S166" s="61"/>
      <c r="T166" s="61"/>
      <c r="U166" s="61"/>
      <c r="V166" s="73"/>
      <c r="W166" s="73"/>
      <c r="X166" s="73"/>
      <c r="Y166" s="73">
        <v>779</v>
      </c>
      <c r="Z166" s="73">
        <f>AA166-Y166</f>
        <v>-39</v>
      </c>
      <c r="AA166" s="73">
        <v>740</v>
      </c>
      <c r="AB166" s="75">
        <v>50</v>
      </c>
      <c r="AC166" s="75">
        <v>-3</v>
      </c>
      <c r="AD166" s="75">
        <f t="shared" si="41"/>
        <v>47</v>
      </c>
      <c r="AE166" s="75">
        <v>36</v>
      </c>
      <c r="AF166" s="75">
        <v>-2</v>
      </c>
      <c r="AG166" s="75">
        <f t="shared" si="42"/>
        <v>34</v>
      </c>
      <c r="AH166" s="75">
        <v>451</v>
      </c>
      <c r="AI166" s="75">
        <v>-23</v>
      </c>
      <c r="AJ166" s="75">
        <f>AH166+AI166</f>
        <v>428</v>
      </c>
      <c r="AK166" s="88"/>
      <c r="AL166" s="88"/>
      <c r="AM166" s="100">
        <v>4</v>
      </c>
      <c r="AN166" s="100"/>
      <c r="AO166" s="90">
        <v>4</v>
      </c>
      <c r="AP166" s="90"/>
      <c r="AQ166" s="60"/>
      <c r="AR166" s="60"/>
      <c r="AS166" s="60">
        <v>226</v>
      </c>
      <c r="AT166" s="60"/>
      <c r="AU166" s="60">
        <v>56</v>
      </c>
      <c r="AV166" s="60"/>
      <c r="AW166" s="90"/>
    </row>
    <row r="167" s="34" customFormat="1" ht="22.2" customHeight="1" spans="1:49">
      <c r="A167" s="60"/>
      <c r="B167" s="61"/>
      <c r="C167" s="61" t="s">
        <v>176</v>
      </c>
      <c r="D167" s="62">
        <v>3.53587443946188</v>
      </c>
      <c r="E167" s="60" t="s">
        <v>37</v>
      </c>
      <c r="F167" s="60">
        <f t="shared" si="36"/>
        <v>1490.5</v>
      </c>
      <c r="G167" s="60"/>
      <c r="H167" s="60"/>
      <c r="I167" s="60"/>
      <c r="J167" s="60"/>
      <c r="K167" s="60"/>
      <c r="L167" s="60"/>
      <c r="M167" s="60">
        <v>16.5</v>
      </c>
      <c r="N167" s="60"/>
      <c r="O167" s="60"/>
      <c r="P167" s="60">
        <v>100</v>
      </c>
      <c r="Q167" s="60"/>
      <c r="R167" s="60"/>
      <c r="S167" s="61"/>
      <c r="T167" s="61"/>
      <c r="U167" s="61"/>
      <c r="V167" s="73"/>
      <c r="W167" s="73"/>
      <c r="X167" s="73"/>
      <c r="Y167" s="73"/>
      <c r="Z167" s="73"/>
      <c r="AA167" s="73"/>
      <c r="AB167" s="75">
        <v>485</v>
      </c>
      <c r="AC167" s="75">
        <v>0</v>
      </c>
      <c r="AD167" s="75">
        <f t="shared" si="41"/>
        <v>485</v>
      </c>
      <c r="AE167" s="75">
        <v>31</v>
      </c>
      <c r="AF167" s="75">
        <v>0</v>
      </c>
      <c r="AG167" s="75">
        <f t="shared" si="42"/>
        <v>31</v>
      </c>
      <c r="AH167" s="75">
        <v>171</v>
      </c>
      <c r="AI167" s="75"/>
      <c r="AJ167" s="75">
        <f>AH167+AI167</f>
        <v>171</v>
      </c>
      <c r="AK167" s="90"/>
      <c r="AL167" s="90"/>
      <c r="AM167" s="100"/>
      <c r="AN167" s="100"/>
      <c r="AO167" s="90"/>
      <c r="AP167" s="90"/>
      <c r="AQ167" s="60"/>
      <c r="AR167" s="60"/>
      <c r="AS167" s="60"/>
      <c r="AT167" s="60"/>
      <c r="AU167" s="60"/>
      <c r="AV167" s="60"/>
      <c r="AW167" s="96"/>
    </row>
    <row r="168" s="34" customFormat="1" ht="22.2" customHeight="1" spans="1:49">
      <c r="A168" s="60"/>
      <c r="B168" s="61"/>
      <c r="C168" s="61" t="s">
        <v>177</v>
      </c>
      <c r="D168" s="62">
        <v>6.64112388250319</v>
      </c>
      <c r="E168" s="60" t="s">
        <v>37</v>
      </c>
      <c r="F168" s="60">
        <f t="shared" si="36"/>
        <v>6603.5</v>
      </c>
      <c r="G168" s="60">
        <v>3222</v>
      </c>
      <c r="H168" s="60">
        <f>I168-G168</f>
        <v>0</v>
      </c>
      <c r="I168" s="60">
        <v>3222</v>
      </c>
      <c r="J168" s="60"/>
      <c r="K168" s="60"/>
      <c r="L168" s="60"/>
      <c r="M168" s="60">
        <v>17.5</v>
      </c>
      <c r="N168" s="60"/>
      <c r="O168" s="60"/>
      <c r="P168" s="60"/>
      <c r="Q168" s="60"/>
      <c r="R168" s="60"/>
      <c r="S168" s="61"/>
      <c r="T168" s="61"/>
      <c r="U168" s="61"/>
      <c r="V168" s="73"/>
      <c r="W168" s="73"/>
      <c r="X168" s="73"/>
      <c r="Y168" s="73"/>
      <c r="Z168" s="73"/>
      <c r="AA168" s="73"/>
      <c r="AB168" s="75">
        <v>35</v>
      </c>
      <c r="AC168" s="75">
        <v>0</v>
      </c>
      <c r="AD168" s="75">
        <f t="shared" si="41"/>
        <v>35</v>
      </c>
      <c r="AE168" s="75">
        <v>36</v>
      </c>
      <c r="AF168" s="75">
        <v>0</v>
      </c>
      <c r="AG168" s="75">
        <f t="shared" si="42"/>
        <v>36</v>
      </c>
      <c r="AH168" s="75"/>
      <c r="AI168" s="75"/>
      <c r="AJ168" s="75"/>
      <c r="AK168" s="90"/>
      <c r="AL168" s="90"/>
      <c r="AM168" s="100">
        <v>7</v>
      </c>
      <c r="AN168" s="100"/>
      <c r="AO168" s="90">
        <v>7</v>
      </c>
      <c r="AP168" s="90"/>
      <c r="AQ168" s="60"/>
      <c r="AR168" s="60"/>
      <c r="AS168" s="60">
        <v>210</v>
      </c>
      <c r="AT168" s="60"/>
      <c r="AU168" s="60">
        <v>24</v>
      </c>
      <c r="AV168" s="60"/>
      <c r="AW168" s="90"/>
    </row>
    <row r="169" s="34" customFormat="1" ht="22.2" customHeight="1" spans="1:49">
      <c r="A169" s="60"/>
      <c r="B169" s="61"/>
      <c r="C169" s="61" t="s">
        <v>178</v>
      </c>
      <c r="D169" s="62">
        <v>38.232795242141</v>
      </c>
      <c r="E169" s="60" t="s">
        <v>37</v>
      </c>
      <c r="F169" s="60">
        <f t="shared" si="36"/>
        <v>11796</v>
      </c>
      <c r="G169" s="60">
        <v>2622</v>
      </c>
      <c r="H169" s="60">
        <f>I169-G169</f>
        <v>0</v>
      </c>
      <c r="I169" s="60">
        <v>2622</v>
      </c>
      <c r="J169" s="60"/>
      <c r="K169" s="60"/>
      <c r="L169" s="60"/>
      <c r="M169" s="60">
        <v>10</v>
      </c>
      <c r="N169" s="60"/>
      <c r="O169" s="60"/>
      <c r="P169" s="60"/>
      <c r="Q169" s="60"/>
      <c r="R169" s="60"/>
      <c r="S169" s="61"/>
      <c r="T169" s="61"/>
      <c r="U169" s="61"/>
      <c r="V169" s="73">
        <v>3200</v>
      </c>
      <c r="W169" s="73"/>
      <c r="X169" s="61">
        <f>V169+W169</f>
        <v>3200</v>
      </c>
      <c r="Y169" s="73"/>
      <c r="Z169" s="73"/>
      <c r="AA169" s="73"/>
      <c r="AB169" s="75">
        <v>35</v>
      </c>
      <c r="AC169" s="75">
        <v>0</v>
      </c>
      <c r="AD169" s="75">
        <f t="shared" si="41"/>
        <v>35</v>
      </c>
      <c r="AE169" s="75">
        <v>36</v>
      </c>
      <c r="AF169" s="75">
        <v>0</v>
      </c>
      <c r="AG169" s="75">
        <f t="shared" si="42"/>
        <v>36</v>
      </c>
      <c r="AH169" s="75"/>
      <c r="AI169" s="75"/>
      <c r="AJ169" s="75"/>
      <c r="AK169" s="90">
        <v>3200</v>
      </c>
      <c r="AL169" s="90"/>
      <c r="AM169" s="100">
        <v>9</v>
      </c>
      <c r="AN169" s="100"/>
      <c r="AO169" s="90">
        <v>9</v>
      </c>
      <c r="AP169" s="90"/>
      <c r="AQ169" s="60"/>
      <c r="AR169" s="60"/>
      <c r="AS169" s="60">
        <v>143</v>
      </c>
      <c r="AT169" s="60"/>
      <c r="AU169" s="60">
        <v>70</v>
      </c>
      <c r="AV169" s="60"/>
      <c r="AW169" s="90"/>
    </row>
    <row r="170" s="38" customFormat="1" ht="21.6" customHeight="1" spans="1:49">
      <c r="A170" s="56"/>
      <c r="B170" s="56" t="s">
        <v>179</v>
      </c>
      <c r="C170" s="56" t="s">
        <v>180</v>
      </c>
      <c r="D170" s="59"/>
      <c r="E170" s="57"/>
      <c r="F170" s="57">
        <f t="shared" si="36"/>
        <v>3202</v>
      </c>
      <c r="G170" s="58"/>
      <c r="H170" s="58"/>
      <c r="I170" s="58"/>
      <c r="J170" s="58"/>
      <c r="K170" s="58"/>
      <c r="L170" s="58"/>
      <c r="M170" s="58"/>
      <c r="N170" s="58"/>
      <c r="O170" s="58"/>
      <c r="P170" s="58">
        <v>100</v>
      </c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>
        <v>1551</v>
      </c>
      <c r="AC170" s="58">
        <v>0</v>
      </c>
      <c r="AD170" s="75">
        <f t="shared" si="41"/>
        <v>1551</v>
      </c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92"/>
    </row>
  </sheetData>
  <autoFilter ref="A7:AW170">
    <extLst/>
  </autoFilter>
  <mergeCells count="51">
    <mergeCell ref="A2:AW2"/>
    <mergeCell ref="B3:F3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5:AJ5"/>
    <mergeCell ref="AK5:AL5"/>
    <mergeCell ref="AM5:AN5"/>
    <mergeCell ref="AO5:AP5"/>
    <mergeCell ref="AQ5:AR5"/>
    <mergeCell ref="AS5:AT5"/>
    <mergeCell ref="AU5:AV5"/>
    <mergeCell ref="A7:C7"/>
    <mergeCell ref="A8:A24"/>
    <mergeCell ref="A25:A36"/>
    <mergeCell ref="A38:A47"/>
    <mergeCell ref="A49:A60"/>
    <mergeCell ref="A61:A71"/>
    <mergeCell ref="A72:A86"/>
    <mergeCell ref="A87:A96"/>
    <mergeCell ref="A97:A108"/>
    <mergeCell ref="A109:A113"/>
    <mergeCell ref="A114:A127"/>
    <mergeCell ref="A128:A133"/>
    <mergeCell ref="A135:A141"/>
    <mergeCell ref="A142:A148"/>
    <mergeCell ref="A149:A154"/>
    <mergeCell ref="A155:A159"/>
    <mergeCell ref="A160:A169"/>
    <mergeCell ref="B8:B24"/>
    <mergeCell ref="B25:B36"/>
    <mergeCell ref="B38:B47"/>
    <mergeCell ref="B49:B60"/>
    <mergeCell ref="B61:B71"/>
    <mergeCell ref="B72:B86"/>
    <mergeCell ref="B87:B96"/>
    <mergeCell ref="B97:B108"/>
    <mergeCell ref="B109:B113"/>
    <mergeCell ref="B114:B127"/>
    <mergeCell ref="B128:B133"/>
    <mergeCell ref="B135:B141"/>
    <mergeCell ref="B142:B148"/>
    <mergeCell ref="B149:B154"/>
    <mergeCell ref="B155:B159"/>
    <mergeCell ref="B160:B169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opLeftCell="A48" workbookViewId="0">
      <selection activeCell="F49" sqref="F49"/>
    </sheetView>
  </sheetViews>
  <sheetFormatPr defaultColWidth="9" defaultRowHeight="14.25" outlineLevelCol="7"/>
  <cols>
    <col min="1" max="1" width="10.5083333333333" style="1" customWidth="1"/>
    <col min="2" max="2" width="14.625" style="1" customWidth="1"/>
    <col min="3" max="3" width="12.3833333333333" style="1" customWidth="1"/>
    <col min="4" max="4" width="12.625" style="1" customWidth="1"/>
    <col min="5" max="5" width="27.5083333333333" style="1" customWidth="1"/>
    <col min="6" max="6" width="17.875" style="1" customWidth="1"/>
    <col min="7" max="7" width="13.225" style="1" customWidth="1"/>
    <col min="8" max="8" width="10.5083333333333" style="1" customWidth="1"/>
    <col min="9" max="217" width="8.875" style="1"/>
    <col min="218" max="219" width="6.13333333333333" style="1" customWidth="1"/>
    <col min="220" max="220" width="12.3833333333333" style="1" customWidth="1"/>
    <col min="221" max="221" width="7.13333333333333" style="1" customWidth="1"/>
    <col min="222" max="222" width="6.13333333333333" style="1" customWidth="1"/>
    <col min="223" max="223" width="12.3833333333333" style="1" customWidth="1"/>
    <col min="224" max="224" width="19.625" style="1" customWidth="1"/>
    <col min="225" max="225" width="12.3833333333333" style="1" customWidth="1"/>
    <col min="226" max="226" width="12.625" style="1" customWidth="1"/>
    <col min="227" max="227" width="12.3833333333333" style="1" customWidth="1"/>
    <col min="228" max="228" width="19.625" style="1" customWidth="1"/>
    <col min="229" max="473" width="8.875" style="1"/>
    <col min="474" max="475" width="6.13333333333333" style="1" customWidth="1"/>
    <col min="476" max="476" width="12.3833333333333" style="1" customWidth="1"/>
    <col min="477" max="477" width="7.13333333333333" style="1" customWidth="1"/>
    <col min="478" max="478" width="6.13333333333333" style="1" customWidth="1"/>
    <col min="479" max="479" width="12.3833333333333" style="1" customWidth="1"/>
    <col min="480" max="480" width="19.625" style="1" customWidth="1"/>
    <col min="481" max="481" width="12.3833333333333" style="1" customWidth="1"/>
    <col min="482" max="482" width="12.625" style="1" customWidth="1"/>
    <col min="483" max="483" width="12.3833333333333" style="1" customWidth="1"/>
    <col min="484" max="484" width="19.625" style="1" customWidth="1"/>
    <col min="485" max="729" width="8.875" style="1"/>
    <col min="730" max="731" width="6.13333333333333" style="1" customWidth="1"/>
    <col min="732" max="732" width="12.3833333333333" style="1" customWidth="1"/>
    <col min="733" max="733" width="7.13333333333333" style="1" customWidth="1"/>
    <col min="734" max="734" width="6.13333333333333" style="1" customWidth="1"/>
    <col min="735" max="735" width="12.3833333333333" style="1" customWidth="1"/>
    <col min="736" max="736" width="19.625" style="1" customWidth="1"/>
    <col min="737" max="737" width="12.3833333333333" style="1" customWidth="1"/>
    <col min="738" max="738" width="12.625" style="1" customWidth="1"/>
    <col min="739" max="739" width="12.3833333333333" style="1" customWidth="1"/>
    <col min="740" max="740" width="19.625" style="1" customWidth="1"/>
    <col min="741" max="985" width="8.875" style="1"/>
    <col min="986" max="987" width="6.13333333333333" style="1" customWidth="1"/>
    <col min="988" max="988" width="12.3833333333333" style="1" customWidth="1"/>
    <col min="989" max="989" width="7.13333333333333" style="1" customWidth="1"/>
    <col min="990" max="990" width="6.13333333333333" style="1" customWidth="1"/>
    <col min="991" max="991" width="12.3833333333333" style="1" customWidth="1"/>
    <col min="992" max="992" width="19.625" style="1" customWidth="1"/>
    <col min="993" max="993" width="12.3833333333333" style="1" customWidth="1"/>
    <col min="994" max="994" width="12.625" style="1" customWidth="1"/>
    <col min="995" max="995" width="12.3833333333333" style="1" customWidth="1"/>
    <col min="996" max="996" width="19.625" style="1" customWidth="1"/>
    <col min="997" max="1241" width="8.875" style="1"/>
    <col min="1242" max="1243" width="6.13333333333333" style="1" customWidth="1"/>
    <col min="1244" max="1244" width="12.3833333333333" style="1" customWidth="1"/>
    <col min="1245" max="1245" width="7.13333333333333" style="1" customWidth="1"/>
    <col min="1246" max="1246" width="6.13333333333333" style="1" customWidth="1"/>
    <col min="1247" max="1247" width="12.3833333333333" style="1" customWidth="1"/>
    <col min="1248" max="1248" width="19.625" style="1" customWidth="1"/>
    <col min="1249" max="1249" width="12.3833333333333" style="1" customWidth="1"/>
    <col min="1250" max="1250" width="12.625" style="1" customWidth="1"/>
    <col min="1251" max="1251" width="12.3833333333333" style="1" customWidth="1"/>
    <col min="1252" max="1252" width="19.625" style="1" customWidth="1"/>
    <col min="1253" max="1497" width="8.875" style="1"/>
    <col min="1498" max="1499" width="6.13333333333333" style="1" customWidth="1"/>
    <col min="1500" max="1500" width="12.3833333333333" style="1" customWidth="1"/>
    <col min="1501" max="1501" width="7.13333333333333" style="1" customWidth="1"/>
    <col min="1502" max="1502" width="6.13333333333333" style="1" customWidth="1"/>
    <col min="1503" max="1503" width="12.3833333333333" style="1" customWidth="1"/>
    <col min="1504" max="1504" width="19.625" style="1" customWidth="1"/>
    <col min="1505" max="1505" width="12.3833333333333" style="1" customWidth="1"/>
    <col min="1506" max="1506" width="12.625" style="1" customWidth="1"/>
    <col min="1507" max="1507" width="12.3833333333333" style="1" customWidth="1"/>
    <col min="1508" max="1508" width="19.625" style="1" customWidth="1"/>
    <col min="1509" max="1753" width="8.875" style="1"/>
    <col min="1754" max="1755" width="6.13333333333333" style="1" customWidth="1"/>
    <col min="1756" max="1756" width="12.3833333333333" style="1" customWidth="1"/>
    <col min="1757" max="1757" width="7.13333333333333" style="1" customWidth="1"/>
    <col min="1758" max="1758" width="6.13333333333333" style="1" customWidth="1"/>
    <col min="1759" max="1759" width="12.3833333333333" style="1" customWidth="1"/>
    <col min="1760" max="1760" width="19.625" style="1" customWidth="1"/>
    <col min="1761" max="1761" width="12.3833333333333" style="1" customWidth="1"/>
    <col min="1762" max="1762" width="12.625" style="1" customWidth="1"/>
    <col min="1763" max="1763" width="12.3833333333333" style="1" customWidth="1"/>
    <col min="1764" max="1764" width="19.625" style="1" customWidth="1"/>
    <col min="1765" max="2009" width="8.875" style="1"/>
    <col min="2010" max="2011" width="6.13333333333333" style="1" customWidth="1"/>
    <col min="2012" max="2012" width="12.3833333333333" style="1" customWidth="1"/>
    <col min="2013" max="2013" width="7.13333333333333" style="1" customWidth="1"/>
    <col min="2014" max="2014" width="6.13333333333333" style="1" customWidth="1"/>
    <col min="2015" max="2015" width="12.3833333333333" style="1" customWidth="1"/>
    <col min="2016" max="2016" width="19.625" style="1" customWidth="1"/>
    <col min="2017" max="2017" width="12.3833333333333" style="1" customWidth="1"/>
    <col min="2018" max="2018" width="12.625" style="1" customWidth="1"/>
    <col min="2019" max="2019" width="12.3833333333333" style="1" customWidth="1"/>
    <col min="2020" max="2020" width="19.625" style="1" customWidth="1"/>
    <col min="2021" max="2265" width="8.875" style="1"/>
    <col min="2266" max="2267" width="6.13333333333333" style="1" customWidth="1"/>
    <col min="2268" max="2268" width="12.3833333333333" style="1" customWidth="1"/>
    <col min="2269" max="2269" width="7.13333333333333" style="1" customWidth="1"/>
    <col min="2270" max="2270" width="6.13333333333333" style="1" customWidth="1"/>
    <col min="2271" max="2271" width="12.3833333333333" style="1" customWidth="1"/>
    <col min="2272" max="2272" width="19.625" style="1" customWidth="1"/>
    <col min="2273" max="2273" width="12.3833333333333" style="1" customWidth="1"/>
    <col min="2274" max="2274" width="12.625" style="1" customWidth="1"/>
    <col min="2275" max="2275" width="12.3833333333333" style="1" customWidth="1"/>
    <col min="2276" max="2276" width="19.625" style="1" customWidth="1"/>
    <col min="2277" max="2521" width="8.875" style="1"/>
    <col min="2522" max="2523" width="6.13333333333333" style="1" customWidth="1"/>
    <col min="2524" max="2524" width="12.3833333333333" style="1" customWidth="1"/>
    <col min="2525" max="2525" width="7.13333333333333" style="1" customWidth="1"/>
    <col min="2526" max="2526" width="6.13333333333333" style="1" customWidth="1"/>
    <col min="2527" max="2527" width="12.3833333333333" style="1" customWidth="1"/>
    <col min="2528" max="2528" width="19.625" style="1" customWidth="1"/>
    <col min="2529" max="2529" width="12.3833333333333" style="1" customWidth="1"/>
    <col min="2530" max="2530" width="12.625" style="1" customWidth="1"/>
    <col min="2531" max="2531" width="12.3833333333333" style="1" customWidth="1"/>
    <col min="2532" max="2532" width="19.625" style="1" customWidth="1"/>
    <col min="2533" max="2777" width="8.875" style="1"/>
    <col min="2778" max="2779" width="6.13333333333333" style="1" customWidth="1"/>
    <col min="2780" max="2780" width="12.3833333333333" style="1" customWidth="1"/>
    <col min="2781" max="2781" width="7.13333333333333" style="1" customWidth="1"/>
    <col min="2782" max="2782" width="6.13333333333333" style="1" customWidth="1"/>
    <col min="2783" max="2783" width="12.3833333333333" style="1" customWidth="1"/>
    <col min="2784" max="2784" width="19.625" style="1" customWidth="1"/>
    <col min="2785" max="2785" width="12.3833333333333" style="1" customWidth="1"/>
    <col min="2786" max="2786" width="12.625" style="1" customWidth="1"/>
    <col min="2787" max="2787" width="12.3833333333333" style="1" customWidth="1"/>
    <col min="2788" max="2788" width="19.625" style="1" customWidth="1"/>
    <col min="2789" max="3033" width="8.875" style="1"/>
    <col min="3034" max="3035" width="6.13333333333333" style="1" customWidth="1"/>
    <col min="3036" max="3036" width="12.3833333333333" style="1" customWidth="1"/>
    <col min="3037" max="3037" width="7.13333333333333" style="1" customWidth="1"/>
    <col min="3038" max="3038" width="6.13333333333333" style="1" customWidth="1"/>
    <col min="3039" max="3039" width="12.3833333333333" style="1" customWidth="1"/>
    <col min="3040" max="3040" width="19.625" style="1" customWidth="1"/>
    <col min="3041" max="3041" width="12.3833333333333" style="1" customWidth="1"/>
    <col min="3042" max="3042" width="12.625" style="1" customWidth="1"/>
    <col min="3043" max="3043" width="12.3833333333333" style="1" customWidth="1"/>
    <col min="3044" max="3044" width="19.625" style="1" customWidth="1"/>
    <col min="3045" max="3289" width="8.875" style="1"/>
    <col min="3290" max="3291" width="6.13333333333333" style="1" customWidth="1"/>
    <col min="3292" max="3292" width="12.3833333333333" style="1" customWidth="1"/>
    <col min="3293" max="3293" width="7.13333333333333" style="1" customWidth="1"/>
    <col min="3294" max="3294" width="6.13333333333333" style="1" customWidth="1"/>
    <col min="3295" max="3295" width="12.3833333333333" style="1" customWidth="1"/>
    <col min="3296" max="3296" width="19.625" style="1" customWidth="1"/>
    <col min="3297" max="3297" width="12.3833333333333" style="1" customWidth="1"/>
    <col min="3298" max="3298" width="12.625" style="1" customWidth="1"/>
    <col min="3299" max="3299" width="12.3833333333333" style="1" customWidth="1"/>
    <col min="3300" max="3300" width="19.625" style="1" customWidth="1"/>
    <col min="3301" max="3545" width="8.875" style="1"/>
    <col min="3546" max="3547" width="6.13333333333333" style="1" customWidth="1"/>
    <col min="3548" max="3548" width="12.3833333333333" style="1" customWidth="1"/>
    <col min="3549" max="3549" width="7.13333333333333" style="1" customWidth="1"/>
    <col min="3550" max="3550" width="6.13333333333333" style="1" customWidth="1"/>
    <col min="3551" max="3551" width="12.3833333333333" style="1" customWidth="1"/>
    <col min="3552" max="3552" width="19.625" style="1" customWidth="1"/>
    <col min="3553" max="3553" width="12.3833333333333" style="1" customWidth="1"/>
    <col min="3554" max="3554" width="12.625" style="1" customWidth="1"/>
    <col min="3555" max="3555" width="12.3833333333333" style="1" customWidth="1"/>
    <col min="3556" max="3556" width="19.625" style="1" customWidth="1"/>
    <col min="3557" max="3801" width="8.875" style="1"/>
    <col min="3802" max="3803" width="6.13333333333333" style="1" customWidth="1"/>
    <col min="3804" max="3804" width="12.3833333333333" style="1" customWidth="1"/>
    <col min="3805" max="3805" width="7.13333333333333" style="1" customWidth="1"/>
    <col min="3806" max="3806" width="6.13333333333333" style="1" customWidth="1"/>
    <col min="3807" max="3807" width="12.3833333333333" style="1" customWidth="1"/>
    <col min="3808" max="3808" width="19.625" style="1" customWidth="1"/>
    <col min="3809" max="3809" width="12.3833333333333" style="1" customWidth="1"/>
    <col min="3810" max="3810" width="12.625" style="1" customWidth="1"/>
    <col min="3811" max="3811" width="12.3833333333333" style="1" customWidth="1"/>
    <col min="3812" max="3812" width="19.625" style="1" customWidth="1"/>
    <col min="3813" max="4057" width="8.875" style="1"/>
    <col min="4058" max="4059" width="6.13333333333333" style="1" customWidth="1"/>
    <col min="4060" max="4060" width="12.3833333333333" style="1" customWidth="1"/>
    <col min="4061" max="4061" width="7.13333333333333" style="1" customWidth="1"/>
    <col min="4062" max="4062" width="6.13333333333333" style="1" customWidth="1"/>
    <col min="4063" max="4063" width="12.3833333333333" style="1" customWidth="1"/>
    <col min="4064" max="4064" width="19.625" style="1" customWidth="1"/>
    <col min="4065" max="4065" width="12.3833333333333" style="1" customWidth="1"/>
    <col min="4066" max="4066" width="12.625" style="1" customWidth="1"/>
    <col min="4067" max="4067" width="12.3833333333333" style="1" customWidth="1"/>
    <col min="4068" max="4068" width="19.625" style="1" customWidth="1"/>
    <col min="4069" max="4313" width="8.875" style="1"/>
    <col min="4314" max="4315" width="6.13333333333333" style="1" customWidth="1"/>
    <col min="4316" max="4316" width="12.3833333333333" style="1" customWidth="1"/>
    <col min="4317" max="4317" width="7.13333333333333" style="1" customWidth="1"/>
    <col min="4318" max="4318" width="6.13333333333333" style="1" customWidth="1"/>
    <col min="4319" max="4319" width="12.3833333333333" style="1" customWidth="1"/>
    <col min="4320" max="4320" width="19.625" style="1" customWidth="1"/>
    <col min="4321" max="4321" width="12.3833333333333" style="1" customWidth="1"/>
    <col min="4322" max="4322" width="12.625" style="1" customWidth="1"/>
    <col min="4323" max="4323" width="12.3833333333333" style="1" customWidth="1"/>
    <col min="4324" max="4324" width="19.625" style="1" customWidth="1"/>
    <col min="4325" max="4569" width="8.875" style="1"/>
    <col min="4570" max="4571" width="6.13333333333333" style="1" customWidth="1"/>
    <col min="4572" max="4572" width="12.3833333333333" style="1" customWidth="1"/>
    <col min="4573" max="4573" width="7.13333333333333" style="1" customWidth="1"/>
    <col min="4574" max="4574" width="6.13333333333333" style="1" customWidth="1"/>
    <col min="4575" max="4575" width="12.3833333333333" style="1" customWidth="1"/>
    <col min="4576" max="4576" width="19.625" style="1" customWidth="1"/>
    <col min="4577" max="4577" width="12.3833333333333" style="1" customWidth="1"/>
    <col min="4578" max="4578" width="12.625" style="1" customWidth="1"/>
    <col min="4579" max="4579" width="12.3833333333333" style="1" customWidth="1"/>
    <col min="4580" max="4580" width="19.625" style="1" customWidth="1"/>
    <col min="4581" max="4825" width="8.875" style="1"/>
    <col min="4826" max="4827" width="6.13333333333333" style="1" customWidth="1"/>
    <col min="4828" max="4828" width="12.3833333333333" style="1" customWidth="1"/>
    <col min="4829" max="4829" width="7.13333333333333" style="1" customWidth="1"/>
    <col min="4830" max="4830" width="6.13333333333333" style="1" customWidth="1"/>
    <col min="4831" max="4831" width="12.3833333333333" style="1" customWidth="1"/>
    <col min="4832" max="4832" width="19.625" style="1" customWidth="1"/>
    <col min="4833" max="4833" width="12.3833333333333" style="1" customWidth="1"/>
    <col min="4834" max="4834" width="12.625" style="1" customWidth="1"/>
    <col min="4835" max="4835" width="12.3833333333333" style="1" customWidth="1"/>
    <col min="4836" max="4836" width="19.625" style="1" customWidth="1"/>
    <col min="4837" max="5081" width="8.875" style="1"/>
    <col min="5082" max="5083" width="6.13333333333333" style="1" customWidth="1"/>
    <col min="5084" max="5084" width="12.3833333333333" style="1" customWidth="1"/>
    <col min="5085" max="5085" width="7.13333333333333" style="1" customWidth="1"/>
    <col min="5086" max="5086" width="6.13333333333333" style="1" customWidth="1"/>
    <col min="5087" max="5087" width="12.3833333333333" style="1" customWidth="1"/>
    <col min="5088" max="5088" width="19.625" style="1" customWidth="1"/>
    <col min="5089" max="5089" width="12.3833333333333" style="1" customWidth="1"/>
    <col min="5090" max="5090" width="12.625" style="1" customWidth="1"/>
    <col min="5091" max="5091" width="12.3833333333333" style="1" customWidth="1"/>
    <col min="5092" max="5092" width="19.625" style="1" customWidth="1"/>
    <col min="5093" max="5337" width="8.875" style="1"/>
    <col min="5338" max="5339" width="6.13333333333333" style="1" customWidth="1"/>
    <col min="5340" max="5340" width="12.3833333333333" style="1" customWidth="1"/>
    <col min="5341" max="5341" width="7.13333333333333" style="1" customWidth="1"/>
    <col min="5342" max="5342" width="6.13333333333333" style="1" customWidth="1"/>
    <col min="5343" max="5343" width="12.3833333333333" style="1" customWidth="1"/>
    <col min="5344" max="5344" width="19.625" style="1" customWidth="1"/>
    <col min="5345" max="5345" width="12.3833333333333" style="1" customWidth="1"/>
    <col min="5346" max="5346" width="12.625" style="1" customWidth="1"/>
    <col min="5347" max="5347" width="12.3833333333333" style="1" customWidth="1"/>
    <col min="5348" max="5348" width="19.625" style="1" customWidth="1"/>
    <col min="5349" max="5593" width="8.875" style="1"/>
    <col min="5594" max="5595" width="6.13333333333333" style="1" customWidth="1"/>
    <col min="5596" max="5596" width="12.3833333333333" style="1" customWidth="1"/>
    <col min="5597" max="5597" width="7.13333333333333" style="1" customWidth="1"/>
    <col min="5598" max="5598" width="6.13333333333333" style="1" customWidth="1"/>
    <col min="5599" max="5599" width="12.3833333333333" style="1" customWidth="1"/>
    <col min="5600" max="5600" width="19.625" style="1" customWidth="1"/>
    <col min="5601" max="5601" width="12.3833333333333" style="1" customWidth="1"/>
    <col min="5602" max="5602" width="12.625" style="1" customWidth="1"/>
    <col min="5603" max="5603" width="12.3833333333333" style="1" customWidth="1"/>
    <col min="5604" max="5604" width="19.625" style="1" customWidth="1"/>
    <col min="5605" max="5849" width="8.875" style="1"/>
    <col min="5850" max="5851" width="6.13333333333333" style="1" customWidth="1"/>
    <col min="5852" max="5852" width="12.3833333333333" style="1" customWidth="1"/>
    <col min="5853" max="5853" width="7.13333333333333" style="1" customWidth="1"/>
    <col min="5854" max="5854" width="6.13333333333333" style="1" customWidth="1"/>
    <col min="5855" max="5855" width="12.3833333333333" style="1" customWidth="1"/>
    <col min="5856" max="5856" width="19.625" style="1" customWidth="1"/>
    <col min="5857" max="5857" width="12.3833333333333" style="1" customWidth="1"/>
    <col min="5858" max="5858" width="12.625" style="1" customWidth="1"/>
    <col min="5859" max="5859" width="12.3833333333333" style="1" customWidth="1"/>
    <col min="5860" max="5860" width="19.625" style="1" customWidth="1"/>
    <col min="5861" max="6105" width="8.875" style="1"/>
    <col min="6106" max="6107" width="6.13333333333333" style="1" customWidth="1"/>
    <col min="6108" max="6108" width="12.3833333333333" style="1" customWidth="1"/>
    <col min="6109" max="6109" width="7.13333333333333" style="1" customWidth="1"/>
    <col min="6110" max="6110" width="6.13333333333333" style="1" customWidth="1"/>
    <col min="6111" max="6111" width="12.3833333333333" style="1" customWidth="1"/>
    <col min="6112" max="6112" width="19.625" style="1" customWidth="1"/>
    <col min="6113" max="6113" width="12.3833333333333" style="1" customWidth="1"/>
    <col min="6114" max="6114" width="12.625" style="1" customWidth="1"/>
    <col min="6115" max="6115" width="12.3833333333333" style="1" customWidth="1"/>
    <col min="6116" max="6116" width="19.625" style="1" customWidth="1"/>
    <col min="6117" max="6361" width="8.875" style="1"/>
    <col min="6362" max="6363" width="6.13333333333333" style="1" customWidth="1"/>
    <col min="6364" max="6364" width="12.3833333333333" style="1" customWidth="1"/>
    <col min="6365" max="6365" width="7.13333333333333" style="1" customWidth="1"/>
    <col min="6366" max="6366" width="6.13333333333333" style="1" customWidth="1"/>
    <col min="6367" max="6367" width="12.3833333333333" style="1" customWidth="1"/>
    <col min="6368" max="6368" width="19.625" style="1" customWidth="1"/>
    <col min="6369" max="6369" width="12.3833333333333" style="1" customWidth="1"/>
    <col min="6370" max="6370" width="12.625" style="1" customWidth="1"/>
    <col min="6371" max="6371" width="12.3833333333333" style="1" customWidth="1"/>
    <col min="6372" max="6372" width="19.625" style="1" customWidth="1"/>
    <col min="6373" max="6617" width="8.875" style="1"/>
    <col min="6618" max="6619" width="6.13333333333333" style="1" customWidth="1"/>
    <col min="6620" max="6620" width="12.3833333333333" style="1" customWidth="1"/>
    <col min="6621" max="6621" width="7.13333333333333" style="1" customWidth="1"/>
    <col min="6622" max="6622" width="6.13333333333333" style="1" customWidth="1"/>
    <col min="6623" max="6623" width="12.3833333333333" style="1" customWidth="1"/>
    <col min="6624" max="6624" width="19.625" style="1" customWidth="1"/>
    <col min="6625" max="6625" width="12.3833333333333" style="1" customWidth="1"/>
    <col min="6626" max="6626" width="12.625" style="1" customWidth="1"/>
    <col min="6627" max="6627" width="12.3833333333333" style="1" customWidth="1"/>
    <col min="6628" max="6628" width="19.625" style="1" customWidth="1"/>
    <col min="6629" max="6873" width="8.875" style="1"/>
    <col min="6874" max="6875" width="6.13333333333333" style="1" customWidth="1"/>
    <col min="6876" max="6876" width="12.3833333333333" style="1" customWidth="1"/>
    <col min="6877" max="6877" width="7.13333333333333" style="1" customWidth="1"/>
    <col min="6878" max="6878" width="6.13333333333333" style="1" customWidth="1"/>
    <col min="6879" max="6879" width="12.3833333333333" style="1" customWidth="1"/>
    <col min="6880" max="6880" width="19.625" style="1" customWidth="1"/>
    <col min="6881" max="6881" width="12.3833333333333" style="1" customWidth="1"/>
    <col min="6882" max="6882" width="12.625" style="1" customWidth="1"/>
    <col min="6883" max="6883" width="12.3833333333333" style="1" customWidth="1"/>
    <col min="6884" max="6884" width="19.625" style="1" customWidth="1"/>
    <col min="6885" max="7129" width="8.875" style="1"/>
    <col min="7130" max="7131" width="6.13333333333333" style="1" customWidth="1"/>
    <col min="7132" max="7132" width="12.3833333333333" style="1" customWidth="1"/>
    <col min="7133" max="7133" width="7.13333333333333" style="1" customWidth="1"/>
    <col min="7134" max="7134" width="6.13333333333333" style="1" customWidth="1"/>
    <col min="7135" max="7135" width="12.3833333333333" style="1" customWidth="1"/>
    <col min="7136" max="7136" width="19.625" style="1" customWidth="1"/>
    <col min="7137" max="7137" width="12.3833333333333" style="1" customWidth="1"/>
    <col min="7138" max="7138" width="12.625" style="1" customWidth="1"/>
    <col min="7139" max="7139" width="12.3833333333333" style="1" customWidth="1"/>
    <col min="7140" max="7140" width="19.625" style="1" customWidth="1"/>
    <col min="7141" max="7385" width="8.875" style="1"/>
    <col min="7386" max="7387" width="6.13333333333333" style="1" customWidth="1"/>
    <col min="7388" max="7388" width="12.3833333333333" style="1" customWidth="1"/>
    <col min="7389" max="7389" width="7.13333333333333" style="1" customWidth="1"/>
    <col min="7390" max="7390" width="6.13333333333333" style="1" customWidth="1"/>
    <col min="7391" max="7391" width="12.3833333333333" style="1" customWidth="1"/>
    <col min="7392" max="7392" width="19.625" style="1" customWidth="1"/>
    <col min="7393" max="7393" width="12.3833333333333" style="1" customWidth="1"/>
    <col min="7394" max="7394" width="12.625" style="1" customWidth="1"/>
    <col min="7395" max="7395" width="12.3833333333333" style="1" customWidth="1"/>
    <col min="7396" max="7396" width="19.625" style="1" customWidth="1"/>
    <col min="7397" max="7641" width="8.875" style="1"/>
    <col min="7642" max="7643" width="6.13333333333333" style="1" customWidth="1"/>
    <col min="7644" max="7644" width="12.3833333333333" style="1" customWidth="1"/>
    <col min="7645" max="7645" width="7.13333333333333" style="1" customWidth="1"/>
    <col min="7646" max="7646" width="6.13333333333333" style="1" customWidth="1"/>
    <col min="7647" max="7647" width="12.3833333333333" style="1" customWidth="1"/>
    <col min="7648" max="7648" width="19.625" style="1" customWidth="1"/>
    <col min="7649" max="7649" width="12.3833333333333" style="1" customWidth="1"/>
    <col min="7650" max="7650" width="12.625" style="1" customWidth="1"/>
    <col min="7651" max="7651" width="12.3833333333333" style="1" customWidth="1"/>
    <col min="7652" max="7652" width="19.625" style="1" customWidth="1"/>
    <col min="7653" max="7897" width="8.875" style="1"/>
    <col min="7898" max="7899" width="6.13333333333333" style="1" customWidth="1"/>
    <col min="7900" max="7900" width="12.3833333333333" style="1" customWidth="1"/>
    <col min="7901" max="7901" width="7.13333333333333" style="1" customWidth="1"/>
    <col min="7902" max="7902" width="6.13333333333333" style="1" customWidth="1"/>
    <col min="7903" max="7903" width="12.3833333333333" style="1" customWidth="1"/>
    <col min="7904" max="7904" width="19.625" style="1" customWidth="1"/>
    <col min="7905" max="7905" width="12.3833333333333" style="1" customWidth="1"/>
    <col min="7906" max="7906" width="12.625" style="1" customWidth="1"/>
    <col min="7907" max="7907" width="12.3833333333333" style="1" customWidth="1"/>
    <col min="7908" max="7908" width="19.625" style="1" customWidth="1"/>
    <col min="7909" max="8153" width="8.875" style="1"/>
    <col min="8154" max="8155" width="6.13333333333333" style="1" customWidth="1"/>
    <col min="8156" max="8156" width="12.3833333333333" style="1" customWidth="1"/>
    <col min="8157" max="8157" width="7.13333333333333" style="1" customWidth="1"/>
    <col min="8158" max="8158" width="6.13333333333333" style="1" customWidth="1"/>
    <col min="8159" max="8159" width="12.3833333333333" style="1" customWidth="1"/>
    <col min="8160" max="8160" width="19.625" style="1" customWidth="1"/>
    <col min="8161" max="8161" width="12.3833333333333" style="1" customWidth="1"/>
    <col min="8162" max="8162" width="12.625" style="1" customWidth="1"/>
    <col min="8163" max="8163" width="12.3833333333333" style="1" customWidth="1"/>
    <col min="8164" max="8164" width="19.625" style="1" customWidth="1"/>
    <col min="8165" max="8409" width="8.875" style="1"/>
    <col min="8410" max="8411" width="6.13333333333333" style="1" customWidth="1"/>
    <col min="8412" max="8412" width="12.3833333333333" style="1" customWidth="1"/>
    <col min="8413" max="8413" width="7.13333333333333" style="1" customWidth="1"/>
    <col min="8414" max="8414" width="6.13333333333333" style="1" customWidth="1"/>
    <col min="8415" max="8415" width="12.3833333333333" style="1" customWidth="1"/>
    <col min="8416" max="8416" width="19.625" style="1" customWidth="1"/>
    <col min="8417" max="8417" width="12.3833333333333" style="1" customWidth="1"/>
    <col min="8418" max="8418" width="12.625" style="1" customWidth="1"/>
    <col min="8419" max="8419" width="12.3833333333333" style="1" customWidth="1"/>
    <col min="8420" max="8420" width="19.625" style="1" customWidth="1"/>
    <col min="8421" max="8665" width="8.875" style="1"/>
    <col min="8666" max="8667" width="6.13333333333333" style="1" customWidth="1"/>
    <col min="8668" max="8668" width="12.3833333333333" style="1" customWidth="1"/>
    <col min="8669" max="8669" width="7.13333333333333" style="1" customWidth="1"/>
    <col min="8670" max="8670" width="6.13333333333333" style="1" customWidth="1"/>
    <col min="8671" max="8671" width="12.3833333333333" style="1" customWidth="1"/>
    <col min="8672" max="8672" width="19.625" style="1" customWidth="1"/>
    <col min="8673" max="8673" width="12.3833333333333" style="1" customWidth="1"/>
    <col min="8674" max="8674" width="12.625" style="1" customWidth="1"/>
    <col min="8675" max="8675" width="12.3833333333333" style="1" customWidth="1"/>
    <col min="8676" max="8676" width="19.625" style="1" customWidth="1"/>
    <col min="8677" max="8921" width="8.875" style="1"/>
    <col min="8922" max="8923" width="6.13333333333333" style="1" customWidth="1"/>
    <col min="8924" max="8924" width="12.3833333333333" style="1" customWidth="1"/>
    <col min="8925" max="8925" width="7.13333333333333" style="1" customWidth="1"/>
    <col min="8926" max="8926" width="6.13333333333333" style="1" customWidth="1"/>
    <col min="8927" max="8927" width="12.3833333333333" style="1" customWidth="1"/>
    <col min="8928" max="8928" width="19.625" style="1" customWidth="1"/>
    <col min="8929" max="8929" width="12.3833333333333" style="1" customWidth="1"/>
    <col min="8930" max="8930" width="12.625" style="1" customWidth="1"/>
    <col min="8931" max="8931" width="12.3833333333333" style="1" customWidth="1"/>
    <col min="8932" max="8932" width="19.625" style="1" customWidth="1"/>
    <col min="8933" max="9177" width="8.875" style="1"/>
    <col min="9178" max="9179" width="6.13333333333333" style="1" customWidth="1"/>
    <col min="9180" max="9180" width="12.3833333333333" style="1" customWidth="1"/>
    <col min="9181" max="9181" width="7.13333333333333" style="1" customWidth="1"/>
    <col min="9182" max="9182" width="6.13333333333333" style="1" customWidth="1"/>
    <col min="9183" max="9183" width="12.3833333333333" style="1" customWidth="1"/>
    <col min="9184" max="9184" width="19.625" style="1" customWidth="1"/>
    <col min="9185" max="9185" width="12.3833333333333" style="1" customWidth="1"/>
    <col min="9186" max="9186" width="12.625" style="1" customWidth="1"/>
    <col min="9187" max="9187" width="12.3833333333333" style="1" customWidth="1"/>
    <col min="9188" max="9188" width="19.625" style="1" customWidth="1"/>
    <col min="9189" max="9433" width="8.875" style="1"/>
    <col min="9434" max="9435" width="6.13333333333333" style="1" customWidth="1"/>
    <col min="9436" max="9436" width="12.3833333333333" style="1" customWidth="1"/>
    <col min="9437" max="9437" width="7.13333333333333" style="1" customWidth="1"/>
    <col min="9438" max="9438" width="6.13333333333333" style="1" customWidth="1"/>
    <col min="9439" max="9439" width="12.3833333333333" style="1" customWidth="1"/>
    <col min="9440" max="9440" width="19.625" style="1" customWidth="1"/>
    <col min="9441" max="9441" width="12.3833333333333" style="1" customWidth="1"/>
    <col min="9442" max="9442" width="12.625" style="1" customWidth="1"/>
    <col min="9443" max="9443" width="12.3833333333333" style="1" customWidth="1"/>
    <col min="9444" max="9444" width="19.625" style="1" customWidth="1"/>
    <col min="9445" max="9689" width="8.875" style="1"/>
    <col min="9690" max="9691" width="6.13333333333333" style="1" customWidth="1"/>
    <col min="9692" max="9692" width="12.3833333333333" style="1" customWidth="1"/>
    <col min="9693" max="9693" width="7.13333333333333" style="1" customWidth="1"/>
    <col min="9694" max="9694" width="6.13333333333333" style="1" customWidth="1"/>
    <col min="9695" max="9695" width="12.3833333333333" style="1" customWidth="1"/>
    <col min="9696" max="9696" width="19.625" style="1" customWidth="1"/>
    <col min="9697" max="9697" width="12.3833333333333" style="1" customWidth="1"/>
    <col min="9698" max="9698" width="12.625" style="1" customWidth="1"/>
    <col min="9699" max="9699" width="12.3833333333333" style="1" customWidth="1"/>
    <col min="9700" max="9700" width="19.625" style="1" customWidth="1"/>
    <col min="9701" max="9945" width="8.875" style="1"/>
    <col min="9946" max="9947" width="6.13333333333333" style="1" customWidth="1"/>
    <col min="9948" max="9948" width="12.3833333333333" style="1" customWidth="1"/>
    <col min="9949" max="9949" width="7.13333333333333" style="1" customWidth="1"/>
    <col min="9950" max="9950" width="6.13333333333333" style="1" customWidth="1"/>
    <col min="9951" max="9951" width="12.3833333333333" style="1" customWidth="1"/>
    <col min="9952" max="9952" width="19.625" style="1" customWidth="1"/>
    <col min="9953" max="9953" width="12.3833333333333" style="1" customWidth="1"/>
    <col min="9954" max="9954" width="12.625" style="1" customWidth="1"/>
    <col min="9955" max="9955" width="12.3833333333333" style="1" customWidth="1"/>
    <col min="9956" max="9956" width="19.625" style="1" customWidth="1"/>
    <col min="9957" max="10201" width="8.875" style="1"/>
    <col min="10202" max="10203" width="6.13333333333333" style="1" customWidth="1"/>
    <col min="10204" max="10204" width="12.3833333333333" style="1" customWidth="1"/>
    <col min="10205" max="10205" width="7.13333333333333" style="1" customWidth="1"/>
    <col min="10206" max="10206" width="6.13333333333333" style="1" customWidth="1"/>
    <col min="10207" max="10207" width="12.3833333333333" style="1" customWidth="1"/>
    <col min="10208" max="10208" width="19.625" style="1" customWidth="1"/>
    <col min="10209" max="10209" width="12.3833333333333" style="1" customWidth="1"/>
    <col min="10210" max="10210" width="12.625" style="1" customWidth="1"/>
    <col min="10211" max="10211" width="12.3833333333333" style="1" customWidth="1"/>
    <col min="10212" max="10212" width="19.625" style="1" customWidth="1"/>
    <col min="10213" max="10457" width="8.875" style="1"/>
    <col min="10458" max="10459" width="6.13333333333333" style="1" customWidth="1"/>
    <col min="10460" max="10460" width="12.3833333333333" style="1" customWidth="1"/>
    <col min="10461" max="10461" width="7.13333333333333" style="1" customWidth="1"/>
    <col min="10462" max="10462" width="6.13333333333333" style="1" customWidth="1"/>
    <col min="10463" max="10463" width="12.3833333333333" style="1" customWidth="1"/>
    <col min="10464" max="10464" width="19.625" style="1" customWidth="1"/>
    <col min="10465" max="10465" width="12.3833333333333" style="1" customWidth="1"/>
    <col min="10466" max="10466" width="12.625" style="1" customWidth="1"/>
    <col min="10467" max="10467" width="12.3833333333333" style="1" customWidth="1"/>
    <col min="10468" max="10468" width="19.625" style="1" customWidth="1"/>
    <col min="10469" max="10713" width="8.875" style="1"/>
    <col min="10714" max="10715" width="6.13333333333333" style="1" customWidth="1"/>
    <col min="10716" max="10716" width="12.3833333333333" style="1" customWidth="1"/>
    <col min="10717" max="10717" width="7.13333333333333" style="1" customWidth="1"/>
    <col min="10718" max="10718" width="6.13333333333333" style="1" customWidth="1"/>
    <col min="10719" max="10719" width="12.3833333333333" style="1" customWidth="1"/>
    <col min="10720" max="10720" width="19.625" style="1" customWidth="1"/>
    <col min="10721" max="10721" width="12.3833333333333" style="1" customWidth="1"/>
    <col min="10722" max="10722" width="12.625" style="1" customWidth="1"/>
    <col min="10723" max="10723" width="12.3833333333333" style="1" customWidth="1"/>
    <col min="10724" max="10724" width="19.625" style="1" customWidth="1"/>
    <col min="10725" max="10969" width="8.875" style="1"/>
    <col min="10970" max="10971" width="6.13333333333333" style="1" customWidth="1"/>
    <col min="10972" max="10972" width="12.3833333333333" style="1" customWidth="1"/>
    <col min="10973" max="10973" width="7.13333333333333" style="1" customWidth="1"/>
    <col min="10974" max="10974" width="6.13333333333333" style="1" customWidth="1"/>
    <col min="10975" max="10975" width="12.3833333333333" style="1" customWidth="1"/>
    <col min="10976" max="10976" width="19.625" style="1" customWidth="1"/>
    <col min="10977" max="10977" width="12.3833333333333" style="1" customWidth="1"/>
    <col min="10978" max="10978" width="12.625" style="1" customWidth="1"/>
    <col min="10979" max="10979" width="12.3833333333333" style="1" customWidth="1"/>
    <col min="10980" max="10980" width="19.625" style="1" customWidth="1"/>
    <col min="10981" max="11225" width="8.875" style="1"/>
    <col min="11226" max="11227" width="6.13333333333333" style="1" customWidth="1"/>
    <col min="11228" max="11228" width="12.3833333333333" style="1" customWidth="1"/>
    <col min="11229" max="11229" width="7.13333333333333" style="1" customWidth="1"/>
    <col min="11230" max="11230" width="6.13333333333333" style="1" customWidth="1"/>
    <col min="11231" max="11231" width="12.3833333333333" style="1" customWidth="1"/>
    <col min="11232" max="11232" width="19.625" style="1" customWidth="1"/>
    <col min="11233" max="11233" width="12.3833333333333" style="1" customWidth="1"/>
    <col min="11234" max="11234" width="12.625" style="1" customWidth="1"/>
    <col min="11235" max="11235" width="12.3833333333333" style="1" customWidth="1"/>
    <col min="11236" max="11236" width="19.625" style="1" customWidth="1"/>
    <col min="11237" max="11481" width="8.875" style="1"/>
    <col min="11482" max="11483" width="6.13333333333333" style="1" customWidth="1"/>
    <col min="11484" max="11484" width="12.3833333333333" style="1" customWidth="1"/>
    <col min="11485" max="11485" width="7.13333333333333" style="1" customWidth="1"/>
    <col min="11486" max="11486" width="6.13333333333333" style="1" customWidth="1"/>
    <col min="11487" max="11487" width="12.3833333333333" style="1" customWidth="1"/>
    <col min="11488" max="11488" width="19.625" style="1" customWidth="1"/>
    <col min="11489" max="11489" width="12.3833333333333" style="1" customWidth="1"/>
    <col min="11490" max="11490" width="12.625" style="1" customWidth="1"/>
    <col min="11491" max="11491" width="12.3833333333333" style="1" customWidth="1"/>
    <col min="11492" max="11492" width="19.625" style="1" customWidth="1"/>
    <col min="11493" max="11737" width="8.875" style="1"/>
    <col min="11738" max="11739" width="6.13333333333333" style="1" customWidth="1"/>
    <col min="11740" max="11740" width="12.3833333333333" style="1" customWidth="1"/>
    <col min="11741" max="11741" width="7.13333333333333" style="1" customWidth="1"/>
    <col min="11742" max="11742" width="6.13333333333333" style="1" customWidth="1"/>
    <col min="11743" max="11743" width="12.3833333333333" style="1" customWidth="1"/>
    <col min="11744" max="11744" width="19.625" style="1" customWidth="1"/>
    <col min="11745" max="11745" width="12.3833333333333" style="1" customWidth="1"/>
    <col min="11746" max="11746" width="12.625" style="1" customWidth="1"/>
    <col min="11747" max="11747" width="12.3833333333333" style="1" customWidth="1"/>
    <col min="11748" max="11748" width="19.625" style="1" customWidth="1"/>
    <col min="11749" max="11993" width="8.875" style="1"/>
    <col min="11994" max="11995" width="6.13333333333333" style="1" customWidth="1"/>
    <col min="11996" max="11996" width="12.3833333333333" style="1" customWidth="1"/>
    <col min="11997" max="11997" width="7.13333333333333" style="1" customWidth="1"/>
    <col min="11998" max="11998" width="6.13333333333333" style="1" customWidth="1"/>
    <col min="11999" max="11999" width="12.3833333333333" style="1" customWidth="1"/>
    <col min="12000" max="12000" width="19.625" style="1" customWidth="1"/>
    <col min="12001" max="12001" width="12.3833333333333" style="1" customWidth="1"/>
    <col min="12002" max="12002" width="12.625" style="1" customWidth="1"/>
    <col min="12003" max="12003" width="12.3833333333333" style="1" customWidth="1"/>
    <col min="12004" max="12004" width="19.625" style="1" customWidth="1"/>
    <col min="12005" max="12249" width="8.875" style="1"/>
    <col min="12250" max="12251" width="6.13333333333333" style="1" customWidth="1"/>
    <col min="12252" max="12252" width="12.3833333333333" style="1" customWidth="1"/>
    <col min="12253" max="12253" width="7.13333333333333" style="1" customWidth="1"/>
    <col min="12254" max="12254" width="6.13333333333333" style="1" customWidth="1"/>
    <col min="12255" max="12255" width="12.3833333333333" style="1" customWidth="1"/>
    <col min="12256" max="12256" width="19.625" style="1" customWidth="1"/>
    <col min="12257" max="12257" width="12.3833333333333" style="1" customWidth="1"/>
    <col min="12258" max="12258" width="12.625" style="1" customWidth="1"/>
    <col min="12259" max="12259" width="12.3833333333333" style="1" customWidth="1"/>
    <col min="12260" max="12260" width="19.625" style="1" customWidth="1"/>
    <col min="12261" max="12505" width="8.875" style="1"/>
    <col min="12506" max="12507" width="6.13333333333333" style="1" customWidth="1"/>
    <col min="12508" max="12508" width="12.3833333333333" style="1" customWidth="1"/>
    <col min="12509" max="12509" width="7.13333333333333" style="1" customWidth="1"/>
    <col min="12510" max="12510" width="6.13333333333333" style="1" customWidth="1"/>
    <col min="12511" max="12511" width="12.3833333333333" style="1" customWidth="1"/>
    <col min="12512" max="12512" width="19.625" style="1" customWidth="1"/>
    <col min="12513" max="12513" width="12.3833333333333" style="1" customWidth="1"/>
    <col min="12514" max="12514" width="12.625" style="1" customWidth="1"/>
    <col min="12515" max="12515" width="12.3833333333333" style="1" customWidth="1"/>
    <col min="12516" max="12516" width="19.625" style="1" customWidth="1"/>
    <col min="12517" max="12761" width="8.875" style="1"/>
    <col min="12762" max="12763" width="6.13333333333333" style="1" customWidth="1"/>
    <col min="12764" max="12764" width="12.3833333333333" style="1" customWidth="1"/>
    <col min="12765" max="12765" width="7.13333333333333" style="1" customWidth="1"/>
    <col min="12766" max="12766" width="6.13333333333333" style="1" customWidth="1"/>
    <col min="12767" max="12767" width="12.3833333333333" style="1" customWidth="1"/>
    <col min="12768" max="12768" width="19.625" style="1" customWidth="1"/>
    <col min="12769" max="12769" width="12.3833333333333" style="1" customWidth="1"/>
    <col min="12770" max="12770" width="12.625" style="1" customWidth="1"/>
    <col min="12771" max="12771" width="12.3833333333333" style="1" customWidth="1"/>
    <col min="12772" max="12772" width="19.625" style="1" customWidth="1"/>
    <col min="12773" max="13017" width="8.875" style="1"/>
    <col min="13018" max="13019" width="6.13333333333333" style="1" customWidth="1"/>
    <col min="13020" max="13020" width="12.3833333333333" style="1" customWidth="1"/>
    <col min="13021" max="13021" width="7.13333333333333" style="1" customWidth="1"/>
    <col min="13022" max="13022" width="6.13333333333333" style="1" customWidth="1"/>
    <col min="13023" max="13023" width="12.3833333333333" style="1" customWidth="1"/>
    <col min="13024" max="13024" width="19.625" style="1" customWidth="1"/>
    <col min="13025" max="13025" width="12.3833333333333" style="1" customWidth="1"/>
    <col min="13026" max="13026" width="12.625" style="1" customWidth="1"/>
    <col min="13027" max="13027" width="12.3833333333333" style="1" customWidth="1"/>
    <col min="13028" max="13028" width="19.625" style="1" customWidth="1"/>
    <col min="13029" max="13273" width="8.875" style="1"/>
    <col min="13274" max="13275" width="6.13333333333333" style="1" customWidth="1"/>
    <col min="13276" max="13276" width="12.3833333333333" style="1" customWidth="1"/>
    <col min="13277" max="13277" width="7.13333333333333" style="1" customWidth="1"/>
    <col min="13278" max="13278" width="6.13333333333333" style="1" customWidth="1"/>
    <col min="13279" max="13279" width="12.3833333333333" style="1" customWidth="1"/>
    <col min="13280" max="13280" width="19.625" style="1" customWidth="1"/>
    <col min="13281" max="13281" width="12.3833333333333" style="1" customWidth="1"/>
    <col min="13282" max="13282" width="12.625" style="1" customWidth="1"/>
    <col min="13283" max="13283" width="12.3833333333333" style="1" customWidth="1"/>
    <col min="13284" max="13284" width="19.625" style="1" customWidth="1"/>
    <col min="13285" max="13529" width="8.875" style="1"/>
    <col min="13530" max="13531" width="6.13333333333333" style="1" customWidth="1"/>
    <col min="13532" max="13532" width="12.3833333333333" style="1" customWidth="1"/>
    <col min="13533" max="13533" width="7.13333333333333" style="1" customWidth="1"/>
    <col min="13534" max="13534" width="6.13333333333333" style="1" customWidth="1"/>
    <col min="13535" max="13535" width="12.3833333333333" style="1" customWidth="1"/>
    <col min="13536" max="13536" width="19.625" style="1" customWidth="1"/>
    <col min="13537" max="13537" width="12.3833333333333" style="1" customWidth="1"/>
    <col min="13538" max="13538" width="12.625" style="1" customWidth="1"/>
    <col min="13539" max="13539" width="12.3833333333333" style="1" customWidth="1"/>
    <col min="13540" max="13540" width="19.625" style="1" customWidth="1"/>
    <col min="13541" max="13785" width="8.875" style="1"/>
    <col min="13786" max="13787" width="6.13333333333333" style="1" customWidth="1"/>
    <col min="13788" max="13788" width="12.3833333333333" style="1" customWidth="1"/>
    <col min="13789" max="13789" width="7.13333333333333" style="1" customWidth="1"/>
    <col min="13790" max="13790" width="6.13333333333333" style="1" customWidth="1"/>
    <col min="13791" max="13791" width="12.3833333333333" style="1" customWidth="1"/>
    <col min="13792" max="13792" width="19.625" style="1" customWidth="1"/>
    <col min="13793" max="13793" width="12.3833333333333" style="1" customWidth="1"/>
    <col min="13794" max="13794" width="12.625" style="1" customWidth="1"/>
    <col min="13795" max="13795" width="12.3833333333333" style="1" customWidth="1"/>
    <col min="13796" max="13796" width="19.625" style="1" customWidth="1"/>
    <col min="13797" max="14041" width="8.875" style="1"/>
    <col min="14042" max="14043" width="6.13333333333333" style="1" customWidth="1"/>
    <col min="14044" max="14044" width="12.3833333333333" style="1" customWidth="1"/>
    <col min="14045" max="14045" width="7.13333333333333" style="1" customWidth="1"/>
    <col min="14046" max="14046" width="6.13333333333333" style="1" customWidth="1"/>
    <col min="14047" max="14047" width="12.3833333333333" style="1" customWidth="1"/>
    <col min="14048" max="14048" width="19.625" style="1" customWidth="1"/>
    <col min="14049" max="14049" width="12.3833333333333" style="1" customWidth="1"/>
    <col min="14050" max="14050" width="12.625" style="1" customWidth="1"/>
    <col min="14051" max="14051" width="12.3833333333333" style="1" customWidth="1"/>
    <col min="14052" max="14052" width="19.625" style="1" customWidth="1"/>
    <col min="14053" max="14297" width="8.875" style="1"/>
    <col min="14298" max="14299" width="6.13333333333333" style="1" customWidth="1"/>
    <col min="14300" max="14300" width="12.3833333333333" style="1" customWidth="1"/>
    <col min="14301" max="14301" width="7.13333333333333" style="1" customWidth="1"/>
    <col min="14302" max="14302" width="6.13333333333333" style="1" customWidth="1"/>
    <col min="14303" max="14303" width="12.3833333333333" style="1" customWidth="1"/>
    <col min="14304" max="14304" width="19.625" style="1" customWidth="1"/>
    <col min="14305" max="14305" width="12.3833333333333" style="1" customWidth="1"/>
    <col min="14306" max="14306" width="12.625" style="1" customWidth="1"/>
    <col min="14307" max="14307" width="12.3833333333333" style="1" customWidth="1"/>
    <col min="14308" max="14308" width="19.625" style="1" customWidth="1"/>
    <col min="14309" max="14553" width="8.875" style="1"/>
    <col min="14554" max="14555" width="6.13333333333333" style="1" customWidth="1"/>
    <col min="14556" max="14556" width="12.3833333333333" style="1" customWidth="1"/>
    <col min="14557" max="14557" width="7.13333333333333" style="1" customWidth="1"/>
    <col min="14558" max="14558" width="6.13333333333333" style="1" customWidth="1"/>
    <col min="14559" max="14559" width="12.3833333333333" style="1" customWidth="1"/>
    <col min="14560" max="14560" width="19.625" style="1" customWidth="1"/>
    <col min="14561" max="14561" width="12.3833333333333" style="1" customWidth="1"/>
    <col min="14562" max="14562" width="12.625" style="1" customWidth="1"/>
    <col min="14563" max="14563" width="12.3833333333333" style="1" customWidth="1"/>
    <col min="14564" max="14564" width="19.625" style="1" customWidth="1"/>
    <col min="14565" max="14809" width="8.875" style="1"/>
    <col min="14810" max="14811" width="6.13333333333333" style="1" customWidth="1"/>
    <col min="14812" max="14812" width="12.3833333333333" style="1" customWidth="1"/>
    <col min="14813" max="14813" width="7.13333333333333" style="1" customWidth="1"/>
    <col min="14814" max="14814" width="6.13333333333333" style="1" customWidth="1"/>
    <col min="14815" max="14815" width="12.3833333333333" style="1" customWidth="1"/>
    <col min="14816" max="14816" width="19.625" style="1" customWidth="1"/>
    <col min="14817" max="14817" width="12.3833333333333" style="1" customWidth="1"/>
    <col min="14818" max="14818" width="12.625" style="1" customWidth="1"/>
    <col min="14819" max="14819" width="12.3833333333333" style="1" customWidth="1"/>
    <col min="14820" max="14820" width="19.625" style="1" customWidth="1"/>
    <col min="14821" max="15065" width="8.875" style="1"/>
    <col min="15066" max="15067" width="6.13333333333333" style="1" customWidth="1"/>
    <col min="15068" max="15068" width="12.3833333333333" style="1" customWidth="1"/>
    <col min="15069" max="15069" width="7.13333333333333" style="1" customWidth="1"/>
    <col min="15070" max="15070" width="6.13333333333333" style="1" customWidth="1"/>
    <col min="15071" max="15071" width="12.3833333333333" style="1" customWidth="1"/>
    <col min="15072" max="15072" width="19.625" style="1" customWidth="1"/>
    <col min="15073" max="15073" width="12.3833333333333" style="1" customWidth="1"/>
    <col min="15074" max="15074" width="12.625" style="1" customWidth="1"/>
    <col min="15075" max="15075" width="12.3833333333333" style="1" customWidth="1"/>
    <col min="15076" max="15076" width="19.625" style="1" customWidth="1"/>
    <col min="15077" max="15321" width="8.875" style="1"/>
    <col min="15322" max="15323" width="6.13333333333333" style="1" customWidth="1"/>
    <col min="15324" max="15324" width="12.3833333333333" style="1" customWidth="1"/>
    <col min="15325" max="15325" width="7.13333333333333" style="1" customWidth="1"/>
    <col min="15326" max="15326" width="6.13333333333333" style="1" customWidth="1"/>
    <col min="15327" max="15327" width="12.3833333333333" style="1" customWidth="1"/>
    <col min="15328" max="15328" width="19.625" style="1" customWidth="1"/>
    <col min="15329" max="15329" width="12.3833333333333" style="1" customWidth="1"/>
    <col min="15330" max="15330" width="12.625" style="1" customWidth="1"/>
    <col min="15331" max="15331" width="12.3833333333333" style="1" customWidth="1"/>
    <col min="15332" max="15332" width="19.625" style="1" customWidth="1"/>
    <col min="15333" max="15577" width="8.875" style="1"/>
    <col min="15578" max="15579" width="6.13333333333333" style="1" customWidth="1"/>
    <col min="15580" max="15580" width="12.3833333333333" style="1" customWidth="1"/>
    <col min="15581" max="15581" width="7.13333333333333" style="1" customWidth="1"/>
    <col min="15582" max="15582" width="6.13333333333333" style="1" customWidth="1"/>
    <col min="15583" max="15583" width="12.3833333333333" style="1" customWidth="1"/>
    <col min="15584" max="15584" width="19.625" style="1" customWidth="1"/>
    <col min="15585" max="15585" width="12.3833333333333" style="1" customWidth="1"/>
    <col min="15586" max="15586" width="12.625" style="1" customWidth="1"/>
    <col min="15587" max="15587" width="12.3833333333333" style="1" customWidth="1"/>
    <col min="15588" max="15588" width="19.625" style="1" customWidth="1"/>
    <col min="15589" max="15833" width="8.875" style="1"/>
    <col min="15834" max="15835" width="6.13333333333333" style="1" customWidth="1"/>
    <col min="15836" max="15836" width="12.3833333333333" style="1" customWidth="1"/>
    <col min="15837" max="15837" width="7.13333333333333" style="1" customWidth="1"/>
    <col min="15838" max="15838" width="6.13333333333333" style="1" customWidth="1"/>
    <col min="15839" max="15839" width="12.3833333333333" style="1" customWidth="1"/>
    <col min="15840" max="15840" width="19.625" style="1" customWidth="1"/>
    <col min="15841" max="15841" width="12.3833333333333" style="1" customWidth="1"/>
    <col min="15842" max="15842" width="12.625" style="1" customWidth="1"/>
    <col min="15843" max="15843" width="12.3833333333333" style="1" customWidth="1"/>
    <col min="15844" max="15844" width="19.625" style="1" customWidth="1"/>
    <col min="15845" max="16089" width="8.875" style="1"/>
    <col min="16090" max="16091" width="6.13333333333333" style="1" customWidth="1"/>
    <col min="16092" max="16092" width="12.3833333333333" style="1" customWidth="1"/>
    <col min="16093" max="16093" width="7.13333333333333" style="1" customWidth="1"/>
    <col min="16094" max="16094" width="6.13333333333333" style="1" customWidth="1"/>
    <col min="16095" max="16095" width="12.3833333333333" style="1" customWidth="1"/>
    <col min="16096" max="16096" width="19.625" style="1" customWidth="1"/>
    <col min="16097" max="16097" width="12.3833333333333" style="1" customWidth="1"/>
    <col min="16098" max="16098" width="12.625" style="1" customWidth="1"/>
    <col min="16099" max="16099" width="12.3833333333333" style="1" customWidth="1"/>
    <col min="16100" max="16100" width="19.625" style="1" customWidth="1"/>
    <col min="16101" max="16345" width="8.875" style="1"/>
    <col min="16346" max="16384" width="9" style="1" customWidth="1"/>
  </cols>
  <sheetData>
    <row r="1" s="1" customFormat="1" ht="18" customHeight="1" spans="1:7">
      <c r="A1" s="3" t="s">
        <v>184</v>
      </c>
      <c r="B1" s="3"/>
      <c r="C1" s="3"/>
      <c r="D1" s="3"/>
      <c r="E1" s="3"/>
      <c r="F1" s="3"/>
      <c r="G1" s="3"/>
    </row>
    <row r="2" s="1" customFormat="1" ht="33.75" customHeight="1" spans="1:7">
      <c r="A2" s="4" t="s">
        <v>185</v>
      </c>
      <c r="B2" s="4"/>
      <c r="C2" s="4"/>
      <c r="D2" s="4"/>
      <c r="E2" s="4"/>
      <c r="F2" s="4"/>
      <c r="G2" s="4"/>
    </row>
    <row r="3" s="2" customFormat="1" ht="19.9" customHeight="1" spans="1:8">
      <c r="A3" s="5" t="s">
        <v>186</v>
      </c>
      <c r="B3" s="5"/>
      <c r="C3" s="6" t="s">
        <v>342</v>
      </c>
      <c r="D3" s="7"/>
      <c r="E3" s="7"/>
      <c r="F3" s="7"/>
      <c r="G3" s="7"/>
      <c r="H3" s="8"/>
    </row>
    <row r="4" s="2" customFormat="1" ht="19.9" customHeight="1" spans="1:8">
      <c r="A4" s="9" t="s">
        <v>187</v>
      </c>
      <c r="B4" s="5"/>
      <c r="C4" s="6"/>
      <c r="D4" s="7"/>
      <c r="E4" s="7"/>
      <c r="F4" s="7"/>
      <c r="G4" s="7"/>
      <c r="H4" s="8"/>
    </row>
    <row r="5" s="1" customFormat="1" ht="21.95" customHeight="1" spans="1:8">
      <c r="A5" s="5" t="s">
        <v>188</v>
      </c>
      <c r="B5" s="5"/>
      <c r="C5" s="6"/>
      <c r="D5" s="7"/>
      <c r="E5" s="7"/>
      <c r="F5" s="7"/>
      <c r="G5" s="7"/>
      <c r="H5" s="8"/>
    </row>
    <row r="6" s="1" customFormat="1" ht="28.15" customHeight="1" spans="1:8">
      <c r="A6" s="5" t="s">
        <v>189</v>
      </c>
      <c r="B6" s="9" t="s">
        <v>190</v>
      </c>
      <c r="C6" s="9"/>
      <c r="D6" s="9"/>
      <c r="E6" s="10" t="s">
        <v>343</v>
      </c>
      <c r="F6" s="11"/>
      <c r="G6" s="11"/>
      <c r="H6" s="12"/>
    </row>
    <row r="7" s="1" customFormat="1" ht="28.15" customHeight="1" spans="1:8">
      <c r="A7" s="5"/>
      <c r="B7" s="9" t="s">
        <v>192</v>
      </c>
      <c r="C7" s="9"/>
      <c r="D7" s="9"/>
      <c r="E7" s="10" t="s">
        <v>344</v>
      </c>
      <c r="F7" s="11"/>
      <c r="G7" s="11"/>
      <c r="H7" s="12"/>
    </row>
    <row r="8" s="1" customFormat="1" ht="28.15" customHeight="1" spans="1:8">
      <c r="A8" s="5"/>
      <c r="B8" s="9" t="s">
        <v>194</v>
      </c>
      <c r="C8" s="9"/>
      <c r="D8" s="9"/>
      <c r="E8" s="10" t="s">
        <v>193</v>
      </c>
      <c r="F8" s="11"/>
      <c r="G8" s="11"/>
      <c r="H8" s="12"/>
    </row>
    <row r="9" s="1" customFormat="1" ht="28.15" customHeight="1" spans="1:8">
      <c r="A9" s="5"/>
      <c r="B9" s="9" t="s">
        <v>195</v>
      </c>
      <c r="C9" s="9"/>
      <c r="D9" s="9"/>
      <c r="E9" s="10" t="s">
        <v>193</v>
      </c>
      <c r="F9" s="11"/>
      <c r="G9" s="11"/>
      <c r="H9" s="12"/>
    </row>
    <row r="10" s="1" customFormat="1" ht="81" customHeight="1" spans="1:8">
      <c r="A10" s="5" t="s">
        <v>196</v>
      </c>
      <c r="B10" s="13" t="s">
        <v>345</v>
      </c>
      <c r="C10" s="14"/>
      <c r="D10" s="14"/>
      <c r="E10" s="14"/>
      <c r="F10" s="14"/>
      <c r="G10" s="14"/>
      <c r="H10" s="15"/>
    </row>
    <row r="11" s="1" customFormat="1" ht="39.95" customHeight="1" spans="1:8">
      <c r="A11" s="9" t="s">
        <v>234</v>
      </c>
      <c r="B11" s="9" t="s">
        <v>235</v>
      </c>
      <c r="C11" s="9" t="s">
        <v>236</v>
      </c>
      <c r="D11" s="9" t="s">
        <v>237</v>
      </c>
      <c r="E11" s="9"/>
      <c r="F11" s="9" t="s">
        <v>239</v>
      </c>
      <c r="G11" s="9" t="s">
        <v>346</v>
      </c>
      <c r="H11" s="5" t="s">
        <v>241</v>
      </c>
    </row>
    <row r="12" s="1" customFormat="1" ht="39.95" customHeight="1" spans="1:8">
      <c r="A12" s="9"/>
      <c r="B12" s="16" t="s">
        <v>242</v>
      </c>
      <c r="C12" s="16" t="s">
        <v>243</v>
      </c>
      <c r="D12" s="17" t="s">
        <v>244</v>
      </c>
      <c r="E12" s="18"/>
      <c r="F12" s="19" t="s">
        <v>246</v>
      </c>
      <c r="G12" s="19">
        <v>520.6</v>
      </c>
      <c r="H12" s="20"/>
    </row>
    <row r="13" s="1" customFormat="1" ht="39.95" customHeight="1" spans="1:8">
      <c r="A13" s="9"/>
      <c r="B13" s="21"/>
      <c r="C13" s="21"/>
      <c r="D13" s="22" t="s">
        <v>247</v>
      </c>
      <c r="E13" s="23"/>
      <c r="F13" s="19" t="s">
        <v>249</v>
      </c>
      <c r="G13" s="19">
        <v>4</v>
      </c>
      <c r="H13" s="20"/>
    </row>
    <row r="14" s="1" customFormat="1" ht="39.95" customHeight="1" spans="1:8">
      <c r="A14" s="9"/>
      <c r="B14" s="21"/>
      <c r="C14" s="21"/>
      <c r="D14" s="22" t="s">
        <v>250</v>
      </c>
      <c r="E14" s="23"/>
      <c r="F14" s="19" t="s">
        <v>249</v>
      </c>
      <c r="G14" s="19">
        <v>112</v>
      </c>
      <c r="H14" s="20"/>
    </row>
    <row r="15" s="1" customFormat="1" ht="39.95" customHeight="1" spans="1:8">
      <c r="A15" s="9"/>
      <c r="B15" s="21"/>
      <c r="C15" s="21"/>
      <c r="D15" s="24" t="s">
        <v>252</v>
      </c>
      <c r="E15" s="25"/>
      <c r="F15" s="26" t="s">
        <v>253</v>
      </c>
      <c r="G15" s="26"/>
      <c r="H15" s="27"/>
    </row>
    <row r="16" s="1" customFormat="1" ht="39.95" customHeight="1" spans="1:8">
      <c r="A16" s="9"/>
      <c r="B16" s="21"/>
      <c r="C16" s="21"/>
      <c r="D16" s="22" t="s">
        <v>254</v>
      </c>
      <c r="E16" s="23"/>
      <c r="F16" s="19" t="s">
        <v>253</v>
      </c>
      <c r="G16" s="19">
        <v>129</v>
      </c>
      <c r="H16" s="20"/>
    </row>
    <row r="17" s="1" customFormat="1" ht="39.95" customHeight="1" spans="1:8">
      <c r="A17" s="9"/>
      <c r="B17" s="21"/>
      <c r="C17" s="21"/>
      <c r="D17" s="22" t="s">
        <v>256</v>
      </c>
      <c r="E17" s="23"/>
      <c r="F17" s="19" t="s">
        <v>257</v>
      </c>
      <c r="G17" s="19">
        <v>13</v>
      </c>
      <c r="H17" s="20"/>
    </row>
    <row r="18" s="1" customFormat="1" ht="39.95" customHeight="1" spans="1:8">
      <c r="A18" s="9"/>
      <c r="B18" s="21"/>
      <c r="C18" s="21"/>
      <c r="D18" s="28" t="s">
        <v>258</v>
      </c>
      <c r="E18" s="29"/>
      <c r="F18" s="26" t="s">
        <v>249</v>
      </c>
      <c r="G18" s="26"/>
      <c r="H18" s="27"/>
    </row>
    <row r="19" s="1" customFormat="1" ht="39.95" customHeight="1" spans="1:8">
      <c r="A19" s="9"/>
      <c r="B19" s="21"/>
      <c r="C19" s="21"/>
      <c r="D19" s="22" t="s">
        <v>259</v>
      </c>
      <c r="E19" s="23"/>
      <c r="F19" s="19" t="s">
        <v>253</v>
      </c>
      <c r="G19" s="19">
        <v>4</v>
      </c>
      <c r="H19" s="20"/>
    </row>
    <row r="20" s="1" customFormat="1" ht="39.95" customHeight="1" spans="1:8">
      <c r="A20" s="9"/>
      <c r="B20" s="21"/>
      <c r="C20" s="21"/>
      <c r="D20" s="28" t="s">
        <v>260</v>
      </c>
      <c r="E20" s="29"/>
      <c r="F20" s="26" t="s">
        <v>253</v>
      </c>
      <c r="G20" s="26"/>
      <c r="H20" s="27"/>
    </row>
    <row r="21" s="1" customFormat="1" ht="39.95" customHeight="1" spans="1:8">
      <c r="A21" s="9"/>
      <c r="B21" s="21"/>
      <c r="C21" s="21"/>
      <c r="D21" s="24" t="s">
        <v>261</v>
      </c>
      <c r="E21" s="25"/>
      <c r="F21" s="26" t="s">
        <v>253</v>
      </c>
      <c r="G21" s="26"/>
      <c r="H21" s="27"/>
    </row>
    <row r="22" s="1" customFormat="1" ht="39.95" customHeight="1" spans="1:8">
      <c r="A22" s="9"/>
      <c r="B22" s="21"/>
      <c r="C22" s="21"/>
      <c r="D22" s="24" t="s">
        <v>263</v>
      </c>
      <c r="E22" s="25"/>
      <c r="F22" s="26" t="s">
        <v>253</v>
      </c>
      <c r="G22" s="26"/>
      <c r="H22" s="27"/>
    </row>
    <row r="23" s="1" customFormat="1" ht="39.95" customHeight="1" spans="1:8">
      <c r="A23" s="9"/>
      <c r="B23" s="21"/>
      <c r="C23" s="21"/>
      <c r="D23" s="17" t="s">
        <v>264</v>
      </c>
      <c r="E23" s="18"/>
      <c r="F23" s="19" t="s">
        <v>253</v>
      </c>
      <c r="G23" s="19">
        <v>3</v>
      </c>
      <c r="H23" s="20"/>
    </row>
    <row r="24" s="1" customFormat="1" ht="39.95" customHeight="1" spans="1:8">
      <c r="A24" s="9"/>
      <c r="B24" s="21"/>
      <c r="C24" s="21"/>
      <c r="D24" s="22" t="s">
        <v>265</v>
      </c>
      <c r="E24" s="23"/>
      <c r="F24" s="19" t="s">
        <v>267</v>
      </c>
      <c r="G24" s="19">
        <v>40.3</v>
      </c>
      <c r="H24" s="20"/>
    </row>
    <row r="25" s="1" customFormat="1" ht="39.95" customHeight="1" spans="1:8">
      <c r="A25" s="9"/>
      <c r="B25" s="21"/>
      <c r="C25" s="21"/>
      <c r="D25" s="28" t="s">
        <v>268</v>
      </c>
      <c r="E25" s="29"/>
      <c r="F25" s="26" t="s">
        <v>267</v>
      </c>
      <c r="G25" s="26"/>
      <c r="H25" s="27"/>
    </row>
    <row r="26" s="1" customFormat="1" ht="39.95" customHeight="1" spans="1:8">
      <c r="A26" s="9"/>
      <c r="B26" s="21"/>
      <c r="C26" s="21"/>
      <c r="D26" s="22" t="s">
        <v>269</v>
      </c>
      <c r="E26" s="23"/>
      <c r="F26" s="19" t="s">
        <v>270</v>
      </c>
      <c r="G26" s="19">
        <v>8534</v>
      </c>
      <c r="H26" s="20"/>
    </row>
    <row r="27" s="1" customFormat="1" ht="39.95" customHeight="1" spans="1:8">
      <c r="A27" s="9"/>
      <c r="B27" s="21"/>
      <c r="C27" s="21"/>
      <c r="D27" s="28" t="s">
        <v>271</v>
      </c>
      <c r="E27" s="29"/>
      <c r="F27" s="26" t="s">
        <v>272</v>
      </c>
      <c r="G27" s="26"/>
      <c r="H27" s="27"/>
    </row>
    <row r="28" s="1" customFormat="1" ht="39.95" customHeight="1" spans="1:8">
      <c r="A28" s="9"/>
      <c r="B28" s="21"/>
      <c r="C28" s="21"/>
      <c r="D28" s="28" t="s">
        <v>273</v>
      </c>
      <c r="E28" s="29"/>
      <c r="F28" s="26" t="s">
        <v>249</v>
      </c>
      <c r="G28" s="26"/>
      <c r="H28" s="27"/>
    </row>
    <row r="29" s="1" customFormat="1" ht="39.95" customHeight="1" spans="1:8">
      <c r="A29" s="9"/>
      <c r="B29" s="21"/>
      <c r="C29" s="21"/>
      <c r="D29" s="17" t="s">
        <v>274</v>
      </c>
      <c r="E29" s="18"/>
      <c r="F29" s="19" t="s">
        <v>253</v>
      </c>
      <c r="G29" s="19">
        <v>129</v>
      </c>
      <c r="H29" s="20"/>
    </row>
    <row r="30" s="1" customFormat="1" ht="39.95" customHeight="1" spans="1:8">
      <c r="A30" s="9"/>
      <c r="B30" s="21"/>
      <c r="C30" s="16" t="s">
        <v>277</v>
      </c>
      <c r="D30" s="17" t="s">
        <v>278</v>
      </c>
      <c r="E30" s="18"/>
      <c r="F30" s="19" t="s">
        <v>279</v>
      </c>
      <c r="G30" s="30">
        <v>1</v>
      </c>
      <c r="H30" s="20"/>
    </row>
    <row r="31" s="1" customFormat="1" ht="39.95" customHeight="1" spans="1:8">
      <c r="A31" s="9"/>
      <c r="B31" s="21"/>
      <c r="C31" s="21"/>
      <c r="D31" s="22" t="s">
        <v>280</v>
      </c>
      <c r="E31" s="23"/>
      <c r="F31" s="19" t="s">
        <v>279</v>
      </c>
      <c r="G31" s="30">
        <v>1</v>
      </c>
      <c r="H31" s="20"/>
    </row>
    <row r="32" s="1" customFormat="1" ht="39.95" customHeight="1" spans="1:8">
      <c r="A32" s="9"/>
      <c r="B32" s="21"/>
      <c r="C32" s="31"/>
      <c r="D32" s="22" t="s">
        <v>281</v>
      </c>
      <c r="E32" s="23"/>
      <c r="F32" s="19" t="s">
        <v>282</v>
      </c>
      <c r="G32" s="19" t="s">
        <v>283</v>
      </c>
      <c r="H32" s="20"/>
    </row>
    <row r="33" s="1" customFormat="1" ht="39.95" customHeight="1" spans="1:8">
      <c r="A33" s="9"/>
      <c r="B33" s="21"/>
      <c r="C33" s="16" t="s">
        <v>284</v>
      </c>
      <c r="D33" s="22" t="s">
        <v>285</v>
      </c>
      <c r="E33" s="23"/>
      <c r="F33" s="19" t="s">
        <v>279</v>
      </c>
      <c r="G33" s="19" t="s">
        <v>286</v>
      </c>
      <c r="H33" s="20"/>
    </row>
    <row r="34" s="1" customFormat="1" ht="39.95" customHeight="1" spans="1:8">
      <c r="A34" s="9"/>
      <c r="B34" s="31"/>
      <c r="C34" s="31"/>
      <c r="D34" s="22" t="s">
        <v>287</v>
      </c>
      <c r="E34" s="23"/>
      <c r="F34" s="19" t="s">
        <v>279</v>
      </c>
      <c r="G34" s="30">
        <v>1</v>
      </c>
      <c r="H34" s="20"/>
    </row>
    <row r="35" s="1" customFormat="1" ht="39.95" customHeight="1" spans="1:8">
      <c r="A35" s="9"/>
      <c r="B35" s="16" t="s">
        <v>288</v>
      </c>
      <c r="C35" s="16" t="s">
        <v>289</v>
      </c>
      <c r="D35" s="28" t="s">
        <v>290</v>
      </c>
      <c r="E35" s="29"/>
      <c r="F35" s="26" t="s">
        <v>291</v>
      </c>
      <c r="G35" s="26"/>
      <c r="H35" s="27"/>
    </row>
    <row r="36" s="1" customFormat="1" ht="39.95" customHeight="1" spans="1:8">
      <c r="A36" s="9"/>
      <c r="B36" s="21"/>
      <c r="C36" s="21"/>
      <c r="D36" s="28" t="s">
        <v>292</v>
      </c>
      <c r="E36" s="29"/>
      <c r="F36" s="26" t="s">
        <v>267</v>
      </c>
      <c r="G36" s="26"/>
      <c r="H36" s="27"/>
    </row>
    <row r="37" s="1" customFormat="1" ht="39.95" customHeight="1" spans="1:8">
      <c r="A37" s="9"/>
      <c r="B37" s="21"/>
      <c r="C37" s="21"/>
      <c r="D37" s="28" t="s">
        <v>293</v>
      </c>
      <c r="E37" s="29"/>
      <c r="F37" s="26" t="s">
        <v>267</v>
      </c>
      <c r="G37" s="26"/>
      <c r="H37" s="27"/>
    </row>
    <row r="38" s="1" customFormat="1" ht="39.95" customHeight="1" spans="1:8">
      <c r="A38" s="9"/>
      <c r="B38" s="21"/>
      <c r="C38" s="21"/>
      <c r="D38" s="28" t="s">
        <v>294</v>
      </c>
      <c r="E38" s="29"/>
      <c r="F38" s="26" t="s">
        <v>295</v>
      </c>
      <c r="G38" s="26"/>
      <c r="H38" s="27"/>
    </row>
    <row r="39" s="1" customFormat="1" ht="39.95" customHeight="1" spans="1:8">
      <c r="A39" s="9"/>
      <c r="B39" s="21"/>
      <c r="C39" s="21"/>
      <c r="D39" s="28" t="s">
        <v>347</v>
      </c>
      <c r="E39" s="29"/>
      <c r="F39" s="26" t="s">
        <v>267</v>
      </c>
      <c r="G39" s="26"/>
      <c r="H39" s="27"/>
    </row>
    <row r="40" s="1" customFormat="1" ht="39.95" customHeight="1" spans="1:8">
      <c r="A40" s="9"/>
      <c r="B40" s="21"/>
      <c r="C40" s="31"/>
      <c r="D40" s="28" t="s">
        <v>297</v>
      </c>
      <c r="E40" s="29"/>
      <c r="F40" s="26" t="s">
        <v>279</v>
      </c>
      <c r="G40" s="26"/>
      <c r="H40" s="27"/>
    </row>
    <row r="41" s="1" customFormat="1" ht="39.95" customHeight="1" spans="1:8">
      <c r="A41" s="9"/>
      <c r="B41" s="21"/>
      <c r="C41" s="16" t="s">
        <v>298</v>
      </c>
      <c r="D41" s="28" t="s">
        <v>299</v>
      </c>
      <c r="E41" s="29"/>
      <c r="F41" s="26" t="s">
        <v>300</v>
      </c>
      <c r="G41" s="26"/>
      <c r="H41" s="27"/>
    </row>
    <row r="42" s="1" customFormat="1" ht="39.95" customHeight="1" spans="1:8">
      <c r="A42" s="9"/>
      <c r="B42" s="21"/>
      <c r="C42" s="21"/>
      <c r="D42" s="28" t="s">
        <v>301</v>
      </c>
      <c r="E42" s="29"/>
      <c r="F42" s="26" t="s">
        <v>300</v>
      </c>
      <c r="G42" s="26"/>
      <c r="H42" s="27"/>
    </row>
    <row r="43" s="1" customFormat="1" ht="39.95" customHeight="1" spans="1:8">
      <c r="A43" s="9"/>
      <c r="B43" s="21"/>
      <c r="C43" s="21"/>
      <c r="D43" s="28" t="s">
        <v>303</v>
      </c>
      <c r="E43" s="29"/>
      <c r="F43" s="26" t="s">
        <v>300</v>
      </c>
      <c r="G43" s="26"/>
      <c r="H43" s="27"/>
    </row>
    <row r="44" s="1" customFormat="1" ht="39.95" customHeight="1" spans="1:8">
      <c r="A44" s="9"/>
      <c r="B44" s="21"/>
      <c r="C44" s="21"/>
      <c r="D44" s="28" t="s">
        <v>304</v>
      </c>
      <c r="E44" s="29"/>
      <c r="F44" s="26" t="s">
        <v>305</v>
      </c>
      <c r="G44" s="26"/>
      <c r="H44" s="27"/>
    </row>
    <row r="45" s="1" customFormat="1" ht="39.95" customHeight="1" spans="1:8">
      <c r="A45" s="9"/>
      <c r="B45" s="21"/>
      <c r="C45" s="21"/>
      <c r="D45" s="17" t="s">
        <v>306</v>
      </c>
      <c r="E45" s="18"/>
      <c r="F45" s="19" t="s">
        <v>300</v>
      </c>
      <c r="G45" s="19">
        <v>1429</v>
      </c>
      <c r="H45" s="20"/>
    </row>
    <row r="46" s="1" customFormat="1" ht="39.95" customHeight="1" spans="1:8">
      <c r="A46" s="9"/>
      <c r="B46" s="21"/>
      <c r="C46" s="31"/>
      <c r="D46" s="24" t="s">
        <v>307</v>
      </c>
      <c r="E46" s="25"/>
      <c r="F46" s="26" t="s">
        <v>300</v>
      </c>
      <c r="G46" s="26"/>
      <c r="H46" s="27"/>
    </row>
    <row r="47" s="1" customFormat="1" ht="39.95" customHeight="1" spans="1:8">
      <c r="A47" s="9"/>
      <c r="B47" s="21"/>
      <c r="C47" s="16" t="s">
        <v>308</v>
      </c>
      <c r="D47" s="22" t="s">
        <v>309</v>
      </c>
      <c r="E47" s="23"/>
      <c r="F47" s="19" t="s">
        <v>305</v>
      </c>
      <c r="G47" s="19">
        <v>347</v>
      </c>
      <c r="H47" s="20"/>
    </row>
    <row r="48" s="1" customFormat="1" ht="39.95" customHeight="1" spans="1:8">
      <c r="A48" s="9"/>
      <c r="B48" s="21"/>
      <c r="C48" s="21"/>
      <c r="D48" s="28" t="s">
        <v>311</v>
      </c>
      <c r="E48" s="29"/>
      <c r="F48" s="26" t="s">
        <v>257</v>
      </c>
      <c r="G48" s="26"/>
      <c r="H48" s="27"/>
    </row>
    <row r="49" s="1" customFormat="1" ht="39.95" customHeight="1" spans="1:8">
      <c r="A49" s="9"/>
      <c r="B49" s="21"/>
      <c r="C49" s="21"/>
      <c r="D49" s="28" t="s">
        <v>312</v>
      </c>
      <c r="E49" s="29"/>
      <c r="F49" s="26" t="s">
        <v>291</v>
      </c>
      <c r="G49" s="26"/>
      <c r="H49" s="27"/>
    </row>
    <row r="50" s="1" customFormat="1" ht="39.95" customHeight="1" spans="1:8">
      <c r="A50" s="9"/>
      <c r="B50" s="21"/>
      <c r="C50" s="31"/>
      <c r="D50" s="28" t="s">
        <v>313</v>
      </c>
      <c r="E50" s="29"/>
      <c r="F50" s="26" t="s">
        <v>291</v>
      </c>
      <c r="G50" s="26"/>
      <c r="H50" s="27"/>
    </row>
    <row r="51" s="1" customFormat="1" ht="39.95" customHeight="1" spans="1:8">
      <c r="A51" s="9"/>
      <c r="B51" s="21"/>
      <c r="C51" s="16" t="s">
        <v>317</v>
      </c>
      <c r="D51" s="22" t="s">
        <v>318</v>
      </c>
      <c r="E51" s="23"/>
      <c r="F51" s="19" t="s">
        <v>282</v>
      </c>
      <c r="G51" s="19" t="s">
        <v>319</v>
      </c>
      <c r="H51" s="20"/>
    </row>
    <row r="52" s="1" customFormat="1" ht="39.95" customHeight="1" spans="1:8">
      <c r="A52" s="9"/>
      <c r="B52" s="31"/>
      <c r="C52" s="31"/>
      <c r="D52" s="22" t="s">
        <v>320</v>
      </c>
      <c r="E52" s="23"/>
      <c r="F52" s="19" t="s">
        <v>282</v>
      </c>
      <c r="G52" s="19" t="s">
        <v>319</v>
      </c>
      <c r="H52" s="20"/>
    </row>
    <row r="53" s="1" customFormat="1" ht="39.95" customHeight="1" spans="1:8">
      <c r="A53" s="9"/>
      <c r="B53" s="9" t="s">
        <v>321</v>
      </c>
      <c r="C53" s="9" t="s">
        <v>322</v>
      </c>
      <c r="D53" s="22" t="s">
        <v>323</v>
      </c>
      <c r="E53" s="23"/>
      <c r="F53" s="19" t="s">
        <v>279</v>
      </c>
      <c r="G53" s="19" t="s">
        <v>324</v>
      </c>
      <c r="H53" s="20"/>
    </row>
    <row r="54" s="1" customFormat="1" ht="136.15" customHeight="1" spans="1:7">
      <c r="A54" s="32"/>
      <c r="B54" s="33"/>
      <c r="C54" s="33"/>
      <c r="D54" s="33"/>
      <c r="E54" s="33"/>
      <c r="F54" s="33"/>
      <c r="G54" s="33"/>
    </row>
  </sheetData>
  <mergeCells count="72">
    <mergeCell ref="A1:F1"/>
    <mergeCell ref="A2:F2"/>
    <mergeCell ref="A3:B3"/>
    <mergeCell ref="C3:H3"/>
    <mergeCell ref="A4:B4"/>
    <mergeCell ref="C4:H4"/>
    <mergeCell ref="A5:B5"/>
    <mergeCell ref="C5:H5"/>
    <mergeCell ref="B6:D6"/>
    <mergeCell ref="E6:H6"/>
    <mergeCell ref="B7:D7"/>
    <mergeCell ref="E7:H7"/>
    <mergeCell ref="B8:D8"/>
    <mergeCell ref="E8:H8"/>
    <mergeCell ref="B9:D9"/>
    <mergeCell ref="E9:H9"/>
    <mergeCell ref="B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A54:F54"/>
    <mergeCell ref="A6:A9"/>
    <mergeCell ref="A11:A53"/>
    <mergeCell ref="B12:B34"/>
    <mergeCell ref="B35:B52"/>
    <mergeCell ref="C12:C29"/>
    <mergeCell ref="C30:C32"/>
    <mergeCell ref="C33:C34"/>
    <mergeCell ref="C35:C40"/>
    <mergeCell ref="C41:C46"/>
    <mergeCell ref="C47:C50"/>
    <mergeCell ref="C51:C5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1-2023年水利发展资金分配表 (原表)</vt:lpstr>
      <vt:lpstr>2024年省级水利专项资金</vt:lpstr>
      <vt:lpstr>绩效目标申报表 (2)</vt:lpstr>
      <vt:lpstr>绩效目标申报表</vt:lpstr>
      <vt:lpstr>2023年水利发展资金分配表11.29上会稿</vt:lpstr>
      <vt:lpstr>绩效目标表-参考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苏琳堡</cp:lastModifiedBy>
  <dcterms:created xsi:type="dcterms:W3CDTF">2017-11-07T04:55:00Z</dcterms:created>
  <dcterms:modified xsi:type="dcterms:W3CDTF">2023-12-11T01:04:49Z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F8A0C282F2B74ADE83E63B1C1A8BE1B9_13</vt:lpwstr>
  </property>
  <property fmtid="{D5CDD505-2E9C-101B-9397-08002B2CF9AE}" pid="4" name="KSOReadingLayout">
    <vt:bool>false</vt:bool>
  </property>
</Properties>
</file>