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汇总表" sheetId="1" r:id="rId1"/>
    <sheet name="对下转移支付" sheetId="2" r:id="rId2"/>
    <sheet name="基本药物" sheetId="3" r:id="rId3"/>
    <sheet name="家庭生签约" sheetId="4" r:id="rId4"/>
    <sheet name="省对下绩效" sheetId="5" r:id="rId5"/>
    <sheet name="基药绩效" sheetId="6" r:id="rId6"/>
    <sheet name="家签绩效" sheetId="7" r:id="rId7"/>
  </sheets>
  <definedNames>
    <definedName name="_xlnm.Print_Area" localSheetId="1">对下转移支付!$B$1:$G$22</definedName>
    <definedName name="_xlnm.Print_Area" localSheetId="2">基本药物!$B$1:$M$17</definedName>
    <definedName name="_xlnm.Print_Area" localSheetId="3">家庭生签约!$B$1:$J$14</definedName>
    <definedName name="_xlnm.Print_Area" localSheetId="0">汇总表!$B$1:$F$11</definedName>
    <definedName name="_xlnm.Print_Area" localSheetId="5">基药绩效!$B$1:$J$22</definedName>
    <definedName name="_xlnm.Print_Area" localSheetId="6">家签绩效!$B$1:$J$16</definedName>
    <definedName name="_xlnm.Print_Area" localSheetId="4">省对下绩效!$B$1:$J$87</definedName>
    <definedName name="_xlnm.Print_Titles" localSheetId="4">省对下绩效!$11:$12</definedName>
  </definedNames>
  <calcPr calcId="144525"/>
</workbook>
</file>

<file path=xl/sharedStrings.xml><?xml version="1.0" encoding="utf-8"?>
<sst xmlns="http://schemas.openxmlformats.org/spreadsheetml/2006/main" count="403" uniqueCount="251">
  <si>
    <t>附件1</t>
  </si>
  <si>
    <t>2019年卫生健康项目省级补助结算资金分配汇总表</t>
  </si>
  <si>
    <t>编制部门：德宏州财政局 德宏州卫生健康委员会</t>
  </si>
  <si>
    <t>编制日期：2019年4月24日</t>
  </si>
  <si>
    <t>县市和单位</t>
  </si>
  <si>
    <t>卫生计生事业发展省对下专项</t>
  </si>
  <si>
    <t>基本药物制度</t>
  </si>
  <si>
    <t>建档立卡贫困人口家庭医生签约服务个人代缴</t>
  </si>
  <si>
    <t>合计金额（万元）</t>
  </si>
  <si>
    <t>芒市</t>
  </si>
  <si>
    <t>梁河县</t>
  </si>
  <si>
    <t>盈江县</t>
  </si>
  <si>
    <t>陇川县</t>
  </si>
  <si>
    <t>瑞丽市</t>
  </si>
  <si>
    <t>合  计</t>
  </si>
  <si>
    <t>附件1-1</t>
  </si>
  <si>
    <t>2019年卫生计生事业发展省对下专项转移支付结算资金分配表</t>
  </si>
  <si>
    <t>编制部门：德宏州财政局  德宏州卫生健康委员会</t>
  </si>
  <si>
    <t>应下达资金
（万元）</t>
  </si>
  <si>
    <t>预拨金额
（万元）</t>
  </si>
  <si>
    <t>本次下达
（万元）</t>
  </si>
  <si>
    <t>其中：县级医院提质达标建设</t>
  </si>
  <si>
    <t>预拨金额</t>
  </si>
  <si>
    <t>本次下达</t>
  </si>
  <si>
    <t>县市小计</t>
  </si>
  <si>
    <t>州疾控中心</t>
  </si>
  <si>
    <t>州卫生监督局</t>
  </si>
  <si>
    <t>州中心血站</t>
  </si>
  <si>
    <t>州人民医院</t>
  </si>
  <si>
    <t>州中医医院</t>
  </si>
  <si>
    <t>德宏职业学院</t>
  </si>
  <si>
    <t>州直小计</t>
  </si>
  <si>
    <t>合计</t>
  </si>
  <si>
    <t>注：预拨文件号：云财社[2018]339号/德财社[2019]39号</t>
  </si>
  <si>
    <t>附件1-2</t>
  </si>
  <si>
    <t>2019年基本药物制度省级结算资金分配表</t>
  </si>
  <si>
    <t>编制部门：德宏州卫生健康委员会</t>
  </si>
  <si>
    <t>编制日期：2019年4月15日</t>
  </si>
  <si>
    <t>县市</t>
  </si>
  <si>
    <t>总人口数（万人）</t>
  </si>
  <si>
    <r>
      <rPr>
        <sz val="11"/>
        <color rgb="FF000000"/>
        <rFont val="宋体"/>
        <charset val="134"/>
      </rPr>
      <t xml:space="preserve">区域面积
</t>
    </r>
    <r>
      <rPr>
        <sz val="10"/>
        <color rgb="FF000000"/>
        <rFont val="宋体"/>
        <charset val="134"/>
      </rPr>
      <t>（万平方公里）</t>
    </r>
  </si>
  <si>
    <t>农业人口数
（万人）</t>
  </si>
  <si>
    <t>乡村医生
（人）</t>
  </si>
  <si>
    <t>村卫生室（万元）</t>
  </si>
  <si>
    <t>基层医疗卫生机构（万元）</t>
  </si>
  <si>
    <t>合计
（万元）</t>
  </si>
  <si>
    <t>年度总金额</t>
  </si>
  <si>
    <t>已提前下达</t>
  </si>
  <si>
    <t>注：1.村卫生室乡村医生补助按每人每月300元，全年每人3600元测算下达；</t>
  </si>
  <si>
    <t xml:space="preserve">    2.基层医疗卫生机构按服务人口人均补助1.5元、区域面积每平方公里150元测算下达；</t>
  </si>
  <si>
    <t xml:space="preserve">    3.省级按2016年统计人口数、2018年11月已注册村医数测算下达。</t>
  </si>
  <si>
    <t xml:space="preserve">    4.提前下达文件号：云财社[2018]290号/德财社[2019]26号；</t>
  </si>
  <si>
    <t>附件1-3</t>
  </si>
  <si>
    <t>2019年建档立卡贫困人口家庭医生签约服务个人代缴省级财政补助结算资金分配表</t>
  </si>
  <si>
    <t>建档立卡户贫困人口
（人）</t>
  </si>
  <si>
    <t>未脱贫</t>
  </si>
  <si>
    <t>已脱贫</t>
  </si>
  <si>
    <t>应补助金额（万元）</t>
  </si>
  <si>
    <t>已预拨金额
（万元）</t>
  </si>
  <si>
    <t>未脱贫人数
（人）</t>
  </si>
  <si>
    <t>补助金额
（万元）</t>
  </si>
  <si>
    <t>已脱贫人数
（人）</t>
  </si>
  <si>
    <t>注：1.建档立卡贫困人口家庭医生签约服务个人需缴纳12元，省财政按照未脱贫6:4的比例，每人补助7.2元；已脱贫4:6的比例，
      每人补助4.8元。</t>
  </si>
  <si>
    <t xml:space="preserve">    2.经费预拨文件号：云财社[2018]330号/德财社[2019]38号</t>
  </si>
  <si>
    <t>附件2</t>
  </si>
  <si>
    <t>2019年省对下专项转移支付项目绩效目标表</t>
  </si>
  <si>
    <t>专项名称</t>
  </si>
  <si>
    <t>2019年卫生健康事业发展专项</t>
  </si>
  <si>
    <t>省级财政部门</t>
  </si>
  <si>
    <t>云南省财政厅</t>
  </si>
  <si>
    <t>省级主管部门</t>
  </si>
  <si>
    <t>云南省卫生健康委</t>
  </si>
  <si>
    <t>州、市财政部门</t>
  </si>
  <si>
    <t>德宏州财政局</t>
  </si>
  <si>
    <t>州、市级主管部门</t>
  </si>
  <si>
    <t>德宏州卫生健康委员会</t>
  </si>
  <si>
    <t>资金情况（万元）</t>
  </si>
  <si>
    <t>年度金额：</t>
  </si>
  <si>
    <t>其中：中央补助</t>
  </si>
  <si>
    <t>省级资金</t>
  </si>
  <si>
    <t>年度目标</t>
  </si>
  <si>
    <t>目标1：继续实施扩大国家免疫规划工作，为0-6岁适龄儿童常规接种，加强疫苗冷链建设和管理。
目标2：进一步加强疟疾、登革热等重点传染病防控及疫情监测、调查和处置。
目标3：做好消除麻风病危害工作，控制畸残率。做好突发事件应急处置工作。做好慢性病防治和精神卫生工作，提升群众满意度。
目标4：按照《中国妇女儿童发展纲要（2011-2020年）》《云南省妇女儿童规划（2011年-2020年）》《中共云南省党委  云南省人民政府关于进一步加快卫生与健康事业发展的决定》及《云南省人民政府办公厅关于印发2018年10件惠民事件的决定通知等要求，2019年，确保全省孕妇死亡率控制在19.5/10万以下，婴儿死亡率控制在6.7‰以下，贫困地区以县级为单位农村妇女“两癌”检查项目覆盖率达100%，妇女常见病筛查率到60%以上。
目标5：全州艾滋病疫情稳中有降，继续保持血液无传播状态，母婴传播率降低至2%以下，检测发现率和抗病毒治疗率覆盖率达87%以上，治疗病人的病毒抑制率达89%以上。
目标6：加强项目质量控制和能力建设，保证省级重点地区防艾项目、省级边境地区防艾项目等项目的顺利实施。
目标7：在全州开展县级医院提升达标晋级行动计划，通过创建，使县医院达到《县医院医疗服务能力基本标准》，医疗服务能力明显提升。
目标8：县域内就诊率到达85%。
目标9：对通过提质达标验收的县医院每所医院给予500万元以奖代补资金补助。
目标10：全州建立2个县级医院胸痛中心，建设乡镇性病管理中心2个、心脑血管救治站2个。
目标11：按照国家要求，开展血液核酸检测，在国家补助的基础上，确保全州实现核酸检测全覆盖；做好无偿献血宣传，保障临床用血安全；全州千人口献血率达到10‰
目标12：2019年通过做好村级计划生育宣传员生育补贴发放工作，牢固人口和计划生育工作“网底”，促进人口与计划生育方针、政策、法律、法规的贯彻落实，大力推进全员人口信息化使用，提高服务管理水平，积极构建鼓励按政策生育的制度体系。考核在良以上才发放补助。
目标13：按照《国务院关于印发“十三五”深化医药卫生体制改革规划的通知》、《云南省医疗卫生服务体系规划（2016-2020年）》、《云南省人民政府办公厅关于改革完善全科医生培养与使用激励机制的实施意见》等文件提出的卫生健康人才培养培训任务，2019年继续在全州招录本专科订单定向免费医学生。为基层培养“下得去、留得住、用得上”的医疗卫生人才。加快推进我省基层医疗卫生机构医疗水平不断提升，整个卫生计生人才队伍的专业结构、城乡结构和区域分布不断优化，促进人才与卫生计生事业发展更加适应，加快构建适合我省省情的医疗卫生服务体系。
目标14：为全面贯彻落实国家卫生计生委等七部委《关于建立住院医师规范化培训制度的指导意见》（国卫科教发〔2013〕56号）精神，根据省卫生计生委等六部门《关于建立住院医师规范化培训制度的实施意见》（云卫科教发〔2014〕16号）和《云南省基层卫生人才培养实施方案》（云卫科教发〔2014〕4号）安排，按照国家卫生计生委的统一部署，2019年继续实施住院医师规范化培训、专科医师规范化培训和助理全科医生培训项目，招录培养住院医师、专科医师和助理全科医生，经培训合格的医生进一步增加，全科、儿科、精神科、妇产科、麻醉科等紧缺专业卫计人才进一步充实。进一步探索医教协同完善我省医师培养体系，形成完整的毕业后医学教育制度，培养一批高素质的合格临床医师。
目标15：根据国家卫生健康委、财务部、人社部、中医药局、医改办《关于进一步做好艰苦偏远地区全科医生特设岗位计划实施工作的通知》（国卫人发[2017]48号的要求，继续实施全科医生特设岗位计划，引到和鼓励优秀医疗卫生人才到乡镇卫生院从事全科医生医疗工作，逐步解决乡镇卫生院全科医生紧缺和无执业医师的问题，促进基层医疗卫生人才队伍建设取得了积极发展，全面体改基层医疗卫生服务水平。
目标16：贯彻落实国务院《中医药发展战略规划纲要 （2016—2030年）》及《云南省人民政府办公厅关于印发云南省中医药健康服务发展规划（2015—2020年）的通知》精神，开展中药资源普查。</t>
  </si>
  <si>
    <t xml:space="preserve"> </t>
  </si>
  <si>
    <t>一级
指标</t>
  </si>
  <si>
    <t>二级
指标</t>
  </si>
  <si>
    <t>三级指标</t>
  </si>
  <si>
    <t>指标值</t>
  </si>
  <si>
    <t>产出
指标</t>
  </si>
  <si>
    <t>数量指标</t>
  </si>
  <si>
    <t>新增抗病毒治疗任务完成率</t>
  </si>
  <si>
    <t>抗病毒治疗覆盖率</t>
  </si>
  <si>
    <t>提升防治艾滋病项目工作数量和质量</t>
  </si>
  <si>
    <t>完成各防艾项目年度各项指标</t>
  </si>
  <si>
    <t>结核病患者规范管理率</t>
  </si>
  <si>
    <t>≧90%</t>
  </si>
  <si>
    <t>艾滋病重点人群及易感染人群知晓率</t>
  </si>
  <si>
    <t>孕产妇死亡率（/10万）</t>
  </si>
  <si>
    <t>婴儿死亡率（‰）</t>
  </si>
  <si>
    <t>贫困地区农村妇女宫颈癌检查目标人群覆盖率</t>
  </si>
  <si>
    <t>贫困地区农村妇女乳腺癌检查目标人群覆盖率</t>
  </si>
  <si>
    <t>贫困地区以县为单位农村妇女“两癌检查项目覆盖率（%）</t>
  </si>
  <si>
    <t>妇女常见病筛查率（%）</t>
  </si>
  <si>
    <t>免费孕前优生健康检查目标人群覆盖率（%）</t>
  </si>
  <si>
    <t>疫苗冷藏车更新县（个）</t>
  </si>
  <si>
    <t>国家免疫规划疫苗报告接种率以乡镇为单位（%）</t>
  </si>
  <si>
    <t>登革热布雷图指数(BI)固定监测县数（个）</t>
  </si>
  <si>
    <t>疟疾大型工地调查数（个）</t>
  </si>
  <si>
    <t>疟疾边境咨询服务站建设（个）</t>
  </si>
  <si>
    <t>疟疾诊断实验室覆盖率（%）</t>
  </si>
  <si>
    <t>100%</t>
  </si>
  <si>
    <t>麻风病普查（县）</t>
  </si>
  <si>
    <t>开展中药资源普查县数</t>
  </si>
  <si>
    <t>省级补助血液核酸检测人份数</t>
  </si>
  <si>
    <t>4762份，任务下达州中心血站</t>
  </si>
  <si>
    <t>胸痛中心和卒中中心建设数</t>
  </si>
  <si>
    <t>胸痛中心建设完成率</t>
  </si>
  <si>
    <t>乡镇慢性病管理中心建设完成率</t>
  </si>
  <si>
    <t>农村订单定向医学生免费培养人数</t>
  </si>
  <si>
    <t>86人，任务下达德宏职业学院</t>
  </si>
  <si>
    <t>助理全科医生培训人数</t>
  </si>
  <si>
    <t>盈江县13人、州人民医院29人</t>
  </si>
  <si>
    <t>县级公立医院提质达标工程组织创建的医院数</t>
  </si>
  <si>
    <t>县级公立医院提质达标工程通过验收的医院数</t>
  </si>
  <si>
    <t>全科医生特设岗位数量</t>
  </si>
  <si>
    <t>质量指标</t>
  </si>
  <si>
    <t>麻风病新发现病人2级畸残率</t>
  </si>
  <si>
    <t>＜15%</t>
  </si>
  <si>
    <t>建设中医药项目合格率</t>
  </si>
  <si>
    <t>≥90%</t>
  </si>
  <si>
    <t>千人口献血率</t>
  </si>
  <si>
    <t>10‰</t>
  </si>
  <si>
    <t>辖区内临床用血保障率</t>
  </si>
  <si>
    <t>辖区内无偿献血知晓率</t>
  </si>
  <si>
    <t>检测发现艾滋病病毒感染者和病人数</t>
  </si>
  <si>
    <t>区域内急性心肌梗死致死率</t>
  </si>
  <si>
    <t>降低10%</t>
  </si>
  <si>
    <t>区域内脑卒中患者致死率</t>
  </si>
  <si>
    <t>高血压患者规范管理率</t>
  </si>
  <si>
    <t>≥60%</t>
  </si>
  <si>
    <t>糖尿病患者规范管理率</t>
  </si>
  <si>
    <t>订单定向免费医学生招生完成率</t>
  </si>
  <si>
    <t>≧95%</t>
  </si>
  <si>
    <t>订单定向免费医学生毕业率</t>
  </si>
  <si>
    <t>住院医师、助理全科医生参培招生完成率</t>
  </si>
  <si>
    <t>住院医师规范化培训结业考核合格率</t>
  </si>
  <si>
    <t>≧80%</t>
  </si>
  <si>
    <t>助理全科医生培训结业考核合格率</t>
  </si>
  <si>
    <t>≧70%</t>
  </si>
  <si>
    <t>提质达标医院出院病人较2018年明显提升</t>
  </si>
  <si>
    <t>提升5%</t>
  </si>
  <si>
    <t>提质达标医院就诊率</t>
  </si>
  <si>
    <t>通过提质达标评审的医院DRGs组数较2018年增加</t>
  </si>
  <si>
    <t>全科医生特设岗位在岗人员经费发放完成比例</t>
  </si>
  <si>
    <t>时效指标</t>
  </si>
  <si>
    <t>采供血机构能力建设</t>
  </si>
  <si>
    <t>资金下达时间</t>
  </si>
  <si>
    <t>本项目计划在项目批准后，采用因素法分配，30天内下达各县和项目单位。</t>
  </si>
  <si>
    <t>项目预算控制数</t>
  </si>
  <si>
    <t>成本控制有效性</t>
  </si>
  <si>
    <t>严格采购程序,按照财政部门有关经费标准执行</t>
  </si>
  <si>
    <t>农村订单定向医学生免费培养省财政补助标准</t>
  </si>
  <si>
    <t>4300元/人/年</t>
  </si>
  <si>
    <t>省财政补助标准</t>
  </si>
  <si>
    <t>助理全科医生培训1万元/人/年</t>
  </si>
  <si>
    <t>村级计生宣传员生活补助
发放标准</t>
  </si>
  <si>
    <t>每村每月120元</t>
  </si>
  <si>
    <t>效益
指标</t>
  </si>
  <si>
    <t>社会效益
指标</t>
  </si>
  <si>
    <t>艾滋病母婴传播率</t>
  </si>
  <si>
    <t>≤2%</t>
  </si>
  <si>
    <t>抗病毒治疗病人的病毒抑制率</t>
  </si>
  <si>
    <t>安全套摆放率</t>
  </si>
  <si>
    <t>农村孕产妇住院分娩率</t>
  </si>
  <si>
    <t>及时有效处置重大传染病疫情</t>
  </si>
  <si>
    <t>更加有效维护社会稳定和公共卫生安全</t>
  </si>
  <si>
    <t>辖区内血液安全事件发生率</t>
  </si>
  <si>
    <t>县医院急性心脑血管病救治能力及区域内居民健康保健意识和健康知识知晓率</t>
  </si>
  <si>
    <t>逐步提高</t>
  </si>
  <si>
    <t>订单定向免费医学生毕业生履约率</t>
  </si>
  <si>
    <t>参培住院医师、助理全科医生业务水平</t>
  </si>
  <si>
    <t>明显提高</t>
  </si>
  <si>
    <t>可持续影响指标</t>
  </si>
  <si>
    <t>居民健康水平提高</t>
  </si>
  <si>
    <t>持续提高</t>
  </si>
  <si>
    <t>满意度指标</t>
  </si>
  <si>
    <t>服务对象满意度指标</t>
  </si>
  <si>
    <t>艾滋病防治及治疗满意度调查</t>
  </si>
  <si>
    <t>80%以上</t>
  </si>
  <si>
    <t>服务对象对妇幼健康服务
项目满意度</t>
  </si>
  <si>
    <t>服务对象对预防接种、慢性病管理等工作的满意度</t>
  </si>
  <si>
    <t>患者对中医药项目满意度</t>
  </si>
  <si>
    <t>≥80%</t>
  </si>
  <si>
    <t>用血患者满意度</t>
  </si>
  <si>
    <t>订单定向免费医学生满意度</t>
  </si>
  <si>
    <t>住培、专培、助培参培学员满意度</t>
  </si>
  <si>
    <t>提质达标工程受益患者
满意度</t>
  </si>
  <si>
    <t>在岗全科医生服务满意度</t>
  </si>
  <si>
    <t>注：1.根据国家2019年妇幼项目实施要求，以覆盖率来考核妇幼项目指标，并删除儿童营养改善指标。
   2.州直单位绩效目标具体见预拨资金文件（德财社[2019]39号）</t>
  </si>
  <si>
    <t>附件3</t>
  </si>
  <si>
    <t>2019年基本药物制度省级补助资金绩效目标表</t>
  </si>
  <si>
    <t>2019年基本药物制度和综合改革省级补助资金</t>
  </si>
  <si>
    <t>省级财政主管部门</t>
  </si>
  <si>
    <t>省级卫健主管部门</t>
  </si>
  <si>
    <t>州财政部门</t>
  </si>
  <si>
    <t>州级卫健主管部门</t>
  </si>
  <si>
    <t>德宏州卫生健康委</t>
  </si>
  <si>
    <t>项目金额（万元）</t>
  </si>
  <si>
    <t>年度总金额：</t>
  </si>
  <si>
    <t xml:space="preserve">      省级补助 </t>
  </si>
  <si>
    <t xml:space="preserve">      州级补助</t>
  </si>
  <si>
    <t>年度总体目标</t>
  </si>
  <si>
    <t>目标1：保证所有政府办基层医疗卫生机构实施国家基本药物制度，推进综合改革顺利进行。
目标2：对实施国家基本药物制度的村卫生室给予补助，支持国家基本药物制度在村卫生室顺利实施。
目标3：通过每年对基层医疗卫生机构实施基本药物制度补助资金的投入，建立稳定长效的多渠道补偿机制，完善财政对基层医疗卫生机构运行的补助政策。
目标4：巩固基本药物制度，深化基层医疗卫生机构管理体制、补偿机制、药品供应、人事分配等方面的综合改革；目标5：加强基层医疗卫生服务体系建设，不断提升服务能力和水平，筑牢基层医疗卫生服务网底，实现医改“保基本、强基层、建机制”的目标。</t>
  </si>
  <si>
    <t xml:space="preserve">绩效目标                                                                                                                                                                                                                                                                                                                                                                                                                                                                                                                                                                                                                                                                                                                                                                                                                                                                                                                                                                                          </t>
  </si>
  <si>
    <t>一级指标</t>
  </si>
  <si>
    <t>二级指标</t>
  </si>
  <si>
    <t>产出指标</t>
  </si>
  <si>
    <t>政府办基层医疗卫生机构实施基本药物制度覆盖率</t>
  </si>
  <si>
    <t>村卫生室实施基本药物制度覆盖率</t>
  </si>
  <si>
    <t>乡村医生补助数</t>
  </si>
  <si>
    <t>资金拨付时间</t>
  </si>
  <si>
    <t>30个工作日内</t>
  </si>
  <si>
    <t>效益指标</t>
  </si>
  <si>
    <t>乡村医生补助资金下达率</t>
  </si>
  <si>
    <t>实施药品网上采购的基层机构数</t>
  </si>
  <si>
    <t>经济效益
指标</t>
  </si>
  <si>
    <t>乡村医生收入</t>
  </si>
  <si>
    <t>保持稳定</t>
  </si>
  <si>
    <t>可持续影响
指标</t>
  </si>
  <si>
    <t>国家基本药物制度在基层持续实施</t>
  </si>
  <si>
    <t>中长期</t>
  </si>
  <si>
    <t>基层服务能力不断提升</t>
  </si>
  <si>
    <t>服务对象
满意度指标</t>
  </si>
  <si>
    <t>基层医务人员满意度</t>
  </si>
  <si>
    <t>≧85%</t>
  </si>
  <si>
    <r>
      <rPr>
        <sz val="10"/>
        <color theme="1"/>
        <rFont val="SimSun"/>
        <charset val="134"/>
      </rPr>
      <t>≧</t>
    </r>
    <r>
      <rPr>
        <sz val="10"/>
        <color theme="1"/>
        <rFont val="宋体"/>
        <charset val="134"/>
      </rPr>
      <t>85%</t>
    </r>
  </si>
  <si>
    <t>附件4</t>
  </si>
  <si>
    <t>2019年建档立卡贫困人口家庭医生签约服务个人缴费
省级补助资金绩效目标表</t>
  </si>
  <si>
    <t>2019年建档立卡贫困人口家庭医生签约服务个人缴费省级补助</t>
  </si>
  <si>
    <t>州（市）级财政部门</t>
  </si>
  <si>
    <t>州级主管部门</t>
  </si>
  <si>
    <t>项目目标</t>
  </si>
  <si>
    <t>建档立卡贫困人口家庭医生签约服务个人需缴纳的12元，由省财政和州财政对已脱贫建档立卡贫困人口按照4:6的比例承担，对未脱贫建档立卡贫困人口按照6:4的比例承担。
目标一：省级资金到位率达到100%。
目标二：州县资金配套到位率达到100%。
目标三：建档立卡贫困人口签约率达到100%，由于建档立卡是按照户为单位识别，签约服务是按照人为单位提供服务，加之已脱贫人口可能包含当年已经死亡等情况，故该指标计算时需要对已死亡、长期外出打工/就学、服刑等无法提供服务的情况进行甄别，分子分母同时剔除后计算。
目标四：建档立卡贫困人口签约服务满意度达到90%以上。</t>
  </si>
  <si>
    <t>绩效目标</t>
  </si>
  <si>
    <t>省级资金到位率</t>
  </si>
  <si>
    <t>剔除无法服务人数后的建档立卡贫困人口肺结核患者签约率</t>
  </si>
  <si>
    <t>剔除无法服务人数后的建档立卡贫困人口严重精神障碍患者签约率</t>
  </si>
  <si>
    <t>建档立卡贫困人口签约高血压患者规范管理率</t>
  </si>
  <si>
    <t>建档立卡贫困人口签约糖尿病患者规范管理率</t>
  </si>
  <si>
    <t>州县配套资金
到位率</t>
  </si>
  <si>
    <t>签约居民满意度</t>
  </si>
  <si>
    <r>
      <rPr>
        <sz val="11"/>
        <color theme="1"/>
        <rFont val="宋体"/>
        <charset val="134"/>
      </rPr>
      <t>≧</t>
    </r>
    <r>
      <rPr>
        <sz val="11"/>
        <color theme="1"/>
        <rFont val="宋体"/>
        <charset val="134"/>
      </rPr>
      <t>85%</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</si>
</sst>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0_);[Red]\(0\)"/>
    <numFmt numFmtId="178" formatCode="0.00_ "/>
  </numFmts>
  <fonts count="46">
    <font>
      <sz val="11"/>
      <color theme="1"/>
      <name val="宋体"/>
      <charset val="134"/>
      <scheme val="minor"/>
    </font>
    <font>
      <sz val="12"/>
      <name val="宋体"/>
      <charset val="134"/>
    </font>
    <font>
      <sz val="14"/>
      <color theme="1"/>
      <name val="方正黑体_GBK"/>
      <charset val="134"/>
    </font>
    <font>
      <sz val="16"/>
      <color theme="1"/>
      <name val="方正小标宋_GBK"/>
      <charset val="134"/>
    </font>
    <font>
      <sz val="11"/>
      <color theme="1"/>
      <name val="宋体"/>
      <charset val="134"/>
    </font>
    <font>
      <sz val="11"/>
      <color theme="1"/>
      <name val="Calibri"/>
      <charset val="0"/>
    </font>
    <font>
      <sz val="11"/>
      <color theme="1"/>
      <name val="宋体"/>
      <charset val="0"/>
    </font>
    <font>
      <sz val="11"/>
      <name val="宋体"/>
      <charset val="134"/>
      <scheme val="minor"/>
    </font>
    <font>
      <sz val="11"/>
      <name val="宋体"/>
      <charset val="134"/>
      <scheme val="major"/>
    </font>
    <font>
      <sz val="11"/>
      <name val="黑体"/>
      <charset val="134"/>
    </font>
    <font>
      <sz val="16"/>
      <name val="方正小标宋简体"/>
      <charset val="134"/>
    </font>
    <font>
      <sz val="10"/>
      <name val="宋体"/>
      <charset val="134"/>
      <scheme val="minor"/>
    </font>
    <font>
      <sz val="10"/>
      <color theme="1"/>
      <name val="宋体"/>
      <charset val="134"/>
      <scheme val="minor"/>
    </font>
    <font>
      <sz val="10"/>
      <name val="宋体"/>
      <charset val="134"/>
    </font>
    <font>
      <sz val="10"/>
      <color rgb="FFFF0000"/>
      <name val="宋体"/>
      <charset val="134"/>
      <scheme val="minor"/>
    </font>
    <font>
      <sz val="10"/>
      <color theme="1"/>
      <name val="宋体"/>
      <charset val="134"/>
    </font>
    <font>
      <sz val="10"/>
      <color theme="1"/>
      <name val="SimSun"/>
      <charset val="134"/>
    </font>
    <font>
      <sz val="11"/>
      <name val="宋体"/>
      <charset val="134"/>
    </font>
    <font>
      <sz val="14"/>
      <name val="方正黑体_GBK"/>
      <charset val="134"/>
    </font>
    <font>
      <sz val="16"/>
      <name val="方正小标宋_GBK"/>
      <charset val="134"/>
    </font>
    <font>
      <b/>
      <sz val="11"/>
      <name val="宋体"/>
      <charset val="134"/>
      <scheme val="minor"/>
    </font>
    <font>
      <sz val="16"/>
      <color theme="1"/>
      <name val="方正小标宋简体"/>
      <charset val="134"/>
    </font>
    <font>
      <b/>
      <sz val="14"/>
      <color theme="1"/>
      <name val="宋体"/>
      <charset val="134"/>
      <scheme val="minor"/>
    </font>
    <font>
      <b/>
      <sz val="11"/>
      <color theme="1"/>
      <name val="宋体"/>
      <charset val="134"/>
      <scheme val="minor"/>
    </font>
    <font>
      <sz val="11"/>
      <color rgb="FF000000"/>
      <name val="宋体"/>
      <charset val="134"/>
    </font>
    <font>
      <sz val="11"/>
      <color indexed="8"/>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9" tint="0.6"/>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12"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14"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1" borderId="17" applyNumberFormat="0" applyFont="0" applyAlignment="0" applyProtection="0">
      <alignment vertical="center"/>
    </xf>
    <xf numFmtId="0" fontId="26" fillId="10" borderId="0" applyNumberFormat="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26" fillId="21" borderId="0" applyNumberFormat="0" applyBorder="0" applyAlignment="0" applyProtection="0">
      <alignment vertical="center"/>
    </xf>
    <xf numFmtId="0" fontId="32" fillId="0" borderId="23" applyNumberFormat="0" applyFill="0" applyAlignment="0" applyProtection="0">
      <alignment vertical="center"/>
    </xf>
    <xf numFmtId="0" fontId="26" fillId="9" borderId="0" applyNumberFormat="0" applyBorder="0" applyAlignment="0" applyProtection="0">
      <alignment vertical="center"/>
    </xf>
    <xf numFmtId="0" fontId="33" fillId="19" borderId="19" applyNumberFormat="0" applyAlignment="0" applyProtection="0">
      <alignment vertical="center"/>
    </xf>
    <xf numFmtId="0" fontId="35" fillId="19" borderId="18" applyNumberFormat="0" applyAlignment="0" applyProtection="0">
      <alignment vertical="center"/>
    </xf>
    <xf numFmtId="0" fontId="37" fillId="20" borderId="20" applyNumberFormat="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41" fillId="0" borderId="22" applyNumberFormat="0" applyFill="0" applyAlignment="0" applyProtection="0">
      <alignment vertical="center"/>
    </xf>
    <xf numFmtId="0" fontId="42" fillId="0" borderId="24" applyNumberFormat="0" applyFill="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27" fillId="7"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7" fillId="13" borderId="0" applyNumberFormat="0" applyBorder="0" applyAlignment="0" applyProtection="0">
      <alignment vertical="center"/>
    </xf>
    <xf numFmtId="0" fontId="26" fillId="18" borderId="0" applyNumberFormat="0" applyBorder="0" applyAlignment="0" applyProtection="0">
      <alignment vertical="center"/>
    </xf>
    <xf numFmtId="0" fontId="26" fillId="3"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7" fillId="4"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5" fillId="0" borderId="0">
      <alignment vertical="center"/>
    </xf>
    <xf numFmtId="0" fontId="25" fillId="0" borderId="0">
      <alignment vertical="center"/>
    </xf>
  </cellStyleXfs>
  <cellXfs count="174">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textRotation="255"/>
    </xf>
    <xf numFmtId="0" fontId="7" fillId="0" borderId="1" xfId="50" applyFont="1" applyFill="1" applyBorder="1" applyAlignment="1">
      <alignment horizontal="center" vertical="center"/>
    </xf>
    <xf numFmtId="0" fontId="7" fillId="0" borderId="2" xfId="50" applyFont="1" applyFill="1" applyBorder="1" applyAlignment="1">
      <alignment horizontal="center" vertical="center" wrapText="1"/>
    </xf>
    <xf numFmtId="9" fontId="0" fillId="0" borderId="1" xfId="0" applyNumberFormat="1" applyFont="1" applyFill="1" applyBorder="1" applyAlignment="1">
      <alignment horizontal="center" vertical="center"/>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1" xfId="5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0" fillId="0" borderId="0" xfId="0" applyFont="1" applyFill="1" applyBorder="1" applyAlignment="1">
      <alignment vertical="center"/>
    </xf>
    <xf numFmtId="0" fontId="4" fillId="0" borderId="0" xfId="0" applyFont="1" applyFill="1" applyAlignment="1">
      <alignment vertical="center"/>
    </xf>
    <xf numFmtId="0" fontId="0" fillId="0" borderId="0" xfId="0" applyFill="1">
      <alignment vertical="center"/>
    </xf>
    <xf numFmtId="0" fontId="0" fillId="0" borderId="0" xfId="0" applyFont="1" applyFill="1" applyBorder="1" applyAlignment="1">
      <alignment horizontal="center" vertical="center"/>
    </xf>
    <xf numFmtId="0" fontId="8" fillId="0" borderId="0" xfId="50" applyFont="1" applyFill="1" applyBorder="1" applyAlignment="1">
      <alignment vertical="center" wrapText="1"/>
    </xf>
    <xf numFmtId="0" fontId="9" fillId="0" borderId="0" xfId="50" applyFont="1" applyFill="1" applyBorder="1" applyAlignment="1">
      <alignment horizontal="center" vertical="center" wrapText="1"/>
    </xf>
    <xf numFmtId="0" fontId="10" fillId="0" borderId="0" xfId="50" applyFont="1" applyFill="1" applyAlignment="1">
      <alignment horizontal="center" vertical="center" wrapText="1"/>
    </xf>
    <xf numFmtId="0" fontId="11" fillId="0" borderId="5" xfId="50" applyFont="1" applyFill="1" applyBorder="1" applyAlignment="1">
      <alignment horizontal="center" vertical="center"/>
    </xf>
    <xf numFmtId="0" fontId="11" fillId="0" borderId="6" xfId="50" applyFont="1" applyFill="1" applyBorder="1" applyAlignment="1">
      <alignment horizontal="center" vertical="center"/>
    </xf>
    <xf numFmtId="0" fontId="11" fillId="0" borderId="1" xfId="50" applyFont="1" applyFill="1" applyBorder="1" applyAlignment="1">
      <alignment horizontal="center" vertical="center" wrapText="1"/>
    </xf>
    <xf numFmtId="0" fontId="11" fillId="0" borderId="1" xfId="5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1" xfId="50" applyFont="1" applyFill="1" applyBorder="1" applyAlignment="1">
      <alignment horizontal="left" vertical="center" wrapText="1"/>
    </xf>
    <xf numFmtId="0" fontId="13" fillId="0" borderId="1" xfId="5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0" borderId="5" xfId="50" applyFont="1" applyFill="1" applyBorder="1" applyAlignment="1">
      <alignment vertical="center" wrapText="1"/>
    </xf>
    <xf numFmtId="0" fontId="13" fillId="0" borderId="6" xfId="50" applyFont="1" applyFill="1" applyBorder="1" applyAlignment="1">
      <alignment vertical="center" wrapText="1"/>
    </xf>
    <xf numFmtId="0" fontId="13" fillId="0" borderId="5" xfId="50" applyFont="1" applyFill="1" applyBorder="1" applyAlignment="1">
      <alignment horizontal="center" vertical="center" wrapText="1"/>
    </xf>
    <xf numFmtId="0" fontId="13" fillId="0" borderId="11" xfId="5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textRotation="255"/>
    </xf>
    <xf numFmtId="0" fontId="11" fillId="0" borderId="2" xfId="50" applyFont="1" applyFill="1" applyBorder="1" applyAlignment="1">
      <alignment horizontal="center" vertical="center"/>
    </xf>
    <xf numFmtId="0" fontId="11" fillId="0" borderId="2" xfId="5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11" fillId="0" borderId="3" xfId="50" applyFont="1" applyFill="1" applyBorder="1" applyAlignment="1">
      <alignment horizontal="center" vertical="center"/>
    </xf>
    <xf numFmtId="0" fontId="11" fillId="0" borderId="3" xfId="5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50" applyFont="1" applyFill="1" applyBorder="1" applyAlignment="1">
      <alignment horizontal="center" vertical="center"/>
    </xf>
    <xf numFmtId="0" fontId="14" fillId="0" borderId="4" xfId="5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4" xfId="50" applyFont="1" applyFill="1" applyBorder="1" applyAlignment="1">
      <alignment horizontal="center" vertical="center"/>
    </xf>
    <xf numFmtId="9" fontId="12"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3" xfId="50" applyFont="1" applyFill="1" applyBorder="1" applyAlignment="1">
      <alignment horizontal="center" vertical="center" wrapText="1"/>
    </xf>
    <xf numFmtId="0" fontId="14" fillId="0" borderId="4" xfId="0" applyFont="1" applyFill="1" applyBorder="1" applyAlignment="1">
      <alignment horizontal="center" vertical="center"/>
    </xf>
    <xf numFmtId="0" fontId="11" fillId="0" borderId="1" xfId="0" applyNumberFormat="1" applyFont="1" applyFill="1" applyBorder="1" applyAlignment="1" applyProtection="1">
      <alignment horizontal="center" vertical="center"/>
    </xf>
    <xf numFmtId="9" fontId="15" fillId="0" borderId="1" xfId="0" applyNumberFormat="1" applyFont="1" applyFill="1" applyBorder="1" applyAlignment="1">
      <alignment horizontal="center" vertical="center"/>
    </xf>
    <xf numFmtId="0" fontId="11" fillId="0" borderId="4" xfId="50" applyFont="1" applyFill="1" applyBorder="1" applyAlignment="1">
      <alignment horizontal="center" vertical="center" wrapText="1"/>
    </xf>
    <xf numFmtId="0" fontId="16" fillId="0" borderId="1" xfId="0" applyFont="1" applyFill="1" applyBorder="1" applyAlignment="1">
      <alignment horizontal="center" vertical="center"/>
    </xf>
    <xf numFmtId="0" fontId="13" fillId="0" borderId="6" xfId="50" applyFont="1" applyFill="1" applyBorder="1" applyAlignment="1">
      <alignment horizontal="center" vertical="center" wrapText="1"/>
    </xf>
    <xf numFmtId="0" fontId="1" fillId="0" borderId="0" xfId="0" applyFont="1" applyFill="1" applyBorder="1" applyAlignment="1">
      <alignment vertical="center"/>
    </xf>
    <xf numFmtId="0" fontId="7" fillId="0" borderId="0" xfId="0" applyFont="1" applyFill="1" applyBorder="1" applyAlignment="1">
      <alignment vertical="center"/>
    </xf>
    <xf numFmtId="0" fontId="17" fillId="0" borderId="0" xfId="0" applyFont="1" applyFill="1" applyBorder="1" applyAlignment="1">
      <alignment vertical="center"/>
    </xf>
    <xf numFmtId="0" fontId="7"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3" fillId="0" borderId="0" xfId="0" applyFont="1" applyFill="1" applyBorder="1" applyAlignment="1">
      <alignment vertical="center"/>
    </xf>
    <xf numFmtId="0" fontId="18" fillId="0" borderId="0" xfId="0" applyFont="1">
      <alignment vertical="center"/>
    </xf>
    <xf numFmtId="0" fontId="10" fillId="0" borderId="0"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5" xfId="0" applyFont="1" applyFill="1" applyBorder="1" applyAlignment="1">
      <alignment horizontal="center" vertical="center"/>
    </xf>
    <xf numFmtId="0" fontId="17" fillId="0" borderId="1" xfId="50" applyFont="1" applyFill="1" applyBorder="1" applyAlignment="1">
      <alignment horizontal="center" vertical="center"/>
    </xf>
    <xf numFmtId="0" fontId="17" fillId="0" borderId="1" xfId="50" applyFont="1" applyFill="1" applyBorder="1" applyAlignment="1">
      <alignment horizontal="left" vertical="center" wrapText="1"/>
    </xf>
    <xf numFmtId="0" fontId="17" fillId="0" borderId="5" xfId="50" applyFont="1" applyFill="1" applyBorder="1" applyAlignment="1">
      <alignment horizontal="center" vertical="center" wrapText="1"/>
    </xf>
    <xf numFmtId="0" fontId="17" fillId="0" borderId="11" xfId="50" applyFont="1" applyFill="1" applyBorder="1" applyAlignment="1">
      <alignment horizontal="center" vertical="center" wrapText="1"/>
    </xf>
    <xf numFmtId="0" fontId="17" fillId="0" borderId="1" xfId="50" applyFont="1" applyFill="1" applyBorder="1" applyAlignment="1">
      <alignment horizontal="right" vertical="center" wrapText="1"/>
    </xf>
    <xf numFmtId="0" fontId="7" fillId="0" borderId="7" xfId="50" applyFont="1" applyFill="1" applyBorder="1" applyAlignment="1">
      <alignment horizontal="center" vertical="center"/>
    </xf>
    <xf numFmtId="0" fontId="7" fillId="0" borderId="8" xfId="50" applyFont="1" applyFill="1" applyBorder="1" applyAlignment="1">
      <alignment horizontal="center" vertical="center"/>
    </xf>
    <xf numFmtId="0" fontId="7" fillId="0" borderId="7" xfId="50" applyFont="1" applyFill="1" applyBorder="1" applyAlignment="1">
      <alignment horizontal="left" vertical="center" wrapText="1"/>
    </xf>
    <xf numFmtId="0" fontId="7" fillId="0" borderId="14" xfId="50" applyFont="1" applyFill="1" applyBorder="1" applyAlignment="1">
      <alignment horizontal="left" vertical="center" wrapText="1"/>
    </xf>
    <xf numFmtId="0" fontId="7" fillId="0" borderId="12" xfId="50" applyFont="1" applyFill="1" applyBorder="1" applyAlignment="1">
      <alignment horizontal="center" vertical="center"/>
    </xf>
    <xf numFmtId="0" fontId="7" fillId="0" borderId="13" xfId="50" applyFont="1" applyFill="1" applyBorder="1" applyAlignment="1">
      <alignment horizontal="center" vertical="center"/>
    </xf>
    <xf numFmtId="0" fontId="7" fillId="0" borderId="12" xfId="50" applyFont="1" applyFill="1" applyBorder="1" applyAlignment="1">
      <alignment horizontal="left" vertical="center" wrapText="1"/>
    </xf>
    <xf numFmtId="0" fontId="7" fillId="0" borderId="15" xfId="5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textRotation="255" wrapText="1"/>
    </xf>
    <xf numFmtId="9" fontId="7" fillId="0" borderId="1" xfId="0" applyNumberFormat="1" applyFont="1" applyFill="1" applyBorder="1" applyAlignment="1">
      <alignment horizontal="center" vertical="center" wrapText="1"/>
    </xf>
    <xf numFmtId="9" fontId="7"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xf>
    <xf numFmtId="9" fontId="17" fillId="0" borderId="1" xfId="0" applyNumberFormat="1" applyFont="1" applyFill="1" applyBorder="1" applyAlignment="1" applyProtection="1">
      <alignment horizontal="center" vertical="center"/>
    </xf>
    <xf numFmtId="9"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6" fontId="17" fillId="0" borderId="1" xfId="0" applyNumberFormat="1" applyFont="1" applyFill="1" applyBorder="1" applyAlignment="1" applyProtection="1">
      <alignment horizontal="center" vertical="center" wrapText="1"/>
    </xf>
    <xf numFmtId="0" fontId="17" fillId="0" borderId="1" xfId="50" applyFont="1" applyFill="1" applyBorder="1" applyAlignment="1">
      <alignment horizontal="center" vertical="center" wrapText="1"/>
    </xf>
    <xf numFmtId="0" fontId="17" fillId="0" borderId="1" xfId="0" applyFont="1" applyFill="1" applyBorder="1" applyAlignment="1">
      <alignment vertical="center"/>
    </xf>
    <xf numFmtId="9" fontId="17" fillId="0" borderId="1" xfId="0" applyNumberFormat="1" applyFont="1" applyFill="1" applyBorder="1" applyAlignment="1">
      <alignment vertical="center" wrapText="1"/>
    </xf>
    <xf numFmtId="0" fontId="17" fillId="0" borderId="5" xfId="0" applyFont="1" applyFill="1" applyBorder="1" applyAlignment="1">
      <alignment horizontal="center" vertical="center"/>
    </xf>
    <xf numFmtId="0" fontId="17" fillId="0" borderId="11"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 xfId="0" applyFont="1" applyFill="1" applyBorder="1" applyAlignment="1">
      <alignment vertical="center"/>
    </xf>
    <xf numFmtId="0" fontId="17" fillId="0" borderId="6" xfId="50" applyFont="1" applyFill="1" applyBorder="1" applyAlignment="1">
      <alignment horizontal="center" vertical="center" wrapText="1"/>
    </xf>
    <xf numFmtId="0" fontId="7" fillId="0" borderId="8" xfId="50" applyFont="1" applyFill="1" applyBorder="1" applyAlignment="1">
      <alignment horizontal="left" vertical="center" wrapText="1"/>
    </xf>
    <xf numFmtId="0" fontId="7" fillId="0" borderId="13" xfId="50" applyFont="1" applyFill="1" applyBorder="1" applyAlignment="1">
      <alignment horizontal="left" vertical="center" wrapText="1"/>
    </xf>
    <xf numFmtId="0" fontId="17" fillId="0" borderId="6" xfId="0" applyFont="1" applyFill="1" applyBorder="1" applyAlignment="1">
      <alignment horizontal="center" vertical="center"/>
    </xf>
    <xf numFmtId="9" fontId="7" fillId="0" borderId="1" xfId="5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9" fontId="17" fillId="0" borderId="5" xfId="0" applyNumberFormat="1" applyFont="1" applyFill="1" applyBorder="1" applyAlignment="1">
      <alignment horizontal="center" vertical="center" wrapText="1"/>
    </xf>
    <xf numFmtId="9" fontId="17" fillId="0" borderId="11" xfId="0" applyNumberFormat="1" applyFont="1" applyFill="1" applyBorder="1" applyAlignment="1">
      <alignment horizontal="center" vertical="center" wrapText="1"/>
    </xf>
    <xf numFmtId="0" fontId="17" fillId="0" borderId="0" xfId="0" applyFont="1" applyFill="1" applyAlignment="1">
      <alignment horizontal="left" vertical="center" wrapText="1"/>
    </xf>
    <xf numFmtId="0" fontId="17" fillId="0" borderId="0" xfId="0" applyFont="1" applyFill="1" applyAlignment="1">
      <alignment horizontal="left" vertical="center"/>
    </xf>
    <xf numFmtId="9" fontId="17" fillId="0" borderId="6"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vertical="center" wrapText="1"/>
    </xf>
    <xf numFmtId="0" fontId="4" fillId="0" borderId="0" xfId="0" applyFont="1">
      <alignment vertical="center"/>
    </xf>
    <xf numFmtId="0" fontId="17" fillId="0" borderId="0" xfId="0" applyFont="1" applyFill="1" applyBorder="1" applyAlignment="1">
      <alignment horizontal="center" vertical="center"/>
    </xf>
    <xf numFmtId="0" fontId="2" fillId="0" borderId="0" xfId="0" applyFo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0" fillId="0" borderId="0" xfId="0" applyFill="1" applyAlignment="1">
      <alignment vertical="center"/>
    </xf>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Alignment="1">
      <alignment vertical="center"/>
    </xf>
    <xf numFmtId="0" fontId="7"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horizontal="center" vertical="center"/>
    </xf>
    <xf numFmtId="0" fontId="22" fillId="0" borderId="0" xfId="0" applyFont="1" applyFill="1" applyAlignment="1">
      <alignment vertical="center"/>
    </xf>
    <xf numFmtId="0" fontId="23" fillId="0" borderId="0" xfId="0" applyFont="1" applyFill="1" applyAlignment="1">
      <alignment vertical="center"/>
    </xf>
    <xf numFmtId="0" fontId="24" fillId="0" borderId="16" xfId="0" applyFont="1" applyBorder="1" applyAlignment="1">
      <alignment horizontal="center" vertical="center" wrapText="1"/>
    </xf>
    <xf numFmtId="0" fontId="25" fillId="0" borderId="0" xfId="49" applyFont="1" applyBorder="1" applyAlignment="1">
      <alignment horizontal="center" vertical="center"/>
    </xf>
    <xf numFmtId="178" fontId="20" fillId="0" borderId="0" xfId="0" applyNumberFormat="1" applyFont="1" applyFill="1" applyBorder="1" applyAlignment="1">
      <alignment horizontal="center" vertical="center" wrapText="1"/>
    </xf>
    <xf numFmtId="178" fontId="7" fillId="0" borderId="0"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xf>
    <xf numFmtId="178" fontId="17" fillId="0" borderId="0" xfId="0" applyNumberFormat="1" applyFont="1" applyFill="1" applyBorder="1" applyAlignment="1">
      <alignment horizontal="center" vertical="center" wrapText="1"/>
    </xf>
    <xf numFmtId="0" fontId="25" fillId="0" borderId="0" xfId="49" applyFont="1" applyBorder="1" applyAlignment="1">
      <alignment horizontal="left" vertical="center"/>
    </xf>
    <xf numFmtId="0" fontId="25" fillId="0" borderId="0" xfId="49" applyFont="1" applyAlignment="1">
      <alignment horizontal="left" vertical="center"/>
    </xf>
    <xf numFmtId="178" fontId="20" fillId="0" borderId="0" xfId="0" applyNumberFormat="1" applyFont="1" applyFill="1" applyAlignment="1">
      <alignment horizontal="center" vertical="center" wrapText="1"/>
    </xf>
    <xf numFmtId="178" fontId="7" fillId="0" borderId="0" xfId="0" applyNumberFormat="1" applyFont="1" applyFill="1" applyAlignment="1">
      <alignment horizontal="center" vertical="center" wrapText="1"/>
    </xf>
    <xf numFmtId="178" fontId="0" fillId="0" borderId="0" xfId="0" applyNumberFormat="1" applyFont="1" applyFill="1" applyAlignment="1">
      <alignment horizontal="center" vertical="center"/>
    </xf>
    <xf numFmtId="178" fontId="17" fillId="0" borderId="0" xfId="0" applyNumberFormat="1" applyFont="1"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0" fillId="0" borderId="0" xfId="0" applyFill="1" applyAlignment="1">
      <alignment horizontal="right" vertical="center"/>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indent="1"/>
    </xf>
    <xf numFmtId="0" fontId="0" fillId="0" borderId="1" xfId="0" applyBorder="1" applyAlignment="1">
      <alignment horizontal="center" vertical="center"/>
    </xf>
    <xf numFmtId="0" fontId="0" fillId="2" borderId="1" xfId="0" applyFill="1" applyBorder="1" applyAlignment="1">
      <alignment horizontal="left" vertical="center" wrapText="1" indent="1"/>
    </xf>
    <xf numFmtId="0" fontId="0" fillId="2" borderId="1" xfId="0"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11"/>
  <sheetViews>
    <sheetView showGridLines="0" tabSelected="1" workbookViewId="0">
      <selection activeCell="E5" sqref="E5"/>
    </sheetView>
  </sheetViews>
  <sheetFormatPr defaultColWidth="9" defaultRowHeight="13.5" outlineLevelCol="5"/>
  <cols>
    <col min="2" max="2" width="16.5" customWidth="1"/>
    <col min="3" max="3" width="14.6333333333333" customWidth="1"/>
    <col min="4" max="4" width="17.75" customWidth="1"/>
    <col min="5" max="5" width="20.625" customWidth="1"/>
    <col min="6" max="6" width="30.75" customWidth="1"/>
  </cols>
  <sheetData>
    <row r="1" ht="18.75" spans="2:2">
      <c r="B1" s="127" t="s">
        <v>0</v>
      </c>
    </row>
    <row r="2" ht="20.25" spans="2:6">
      <c r="B2" s="157" t="s">
        <v>1</v>
      </c>
      <c r="C2" s="157"/>
      <c r="D2" s="157"/>
      <c r="E2" s="157"/>
      <c r="F2" s="157"/>
    </row>
    <row r="4" spans="2:6">
      <c r="B4" s="130" t="s">
        <v>2</v>
      </c>
      <c r="F4" s="158" t="s">
        <v>3</v>
      </c>
    </row>
    <row r="5" s="168" customFormat="1" ht="77" customHeight="1" spans="2:6">
      <c r="B5" s="160" t="s">
        <v>4</v>
      </c>
      <c r="C5" s="160" t="s">
        <v>5</v>
      </c>
      <c r="D5" s="169" t="s">
        <v>6</v>
      </c>
      <c r="E5" s="169" t="s">
        <v>7</v>
      </c>
      <c r="F5" s="169" t="s">
        <v>8</v>
      </c>
    </row>
    <row r="6" ht="20" customHeight="1" spans="2:6">
      <c r="B6" s="170" t="s">
        <v>9</v>
      </c>
      <c r="C6" s="160">
        <v>43.7</v>
      </c>
      <c r="D6" s="171">
        <v>51.55</v>
      </c>
      <c r="E6" s="171">
        <v>3.99</v>
      </c>
      <c r="F6" s="171">
        <f>SUM(C6:E6)</f>
        <v>99.24</v>
      </c>
    </row>
    <row r="7" ht="20" customHeight="1" spans="2:6">
      <c r="B7" s="170" t="s">
        <v>10</v>
      </c>
      <c r="C7" s="160">
        <v>54.72</v>
      </c>
      <c r="D7" s="171">
        <v>32.67</v>
      </c>
      <c r="E7" s="171">
        <v>5.51</v>
      </c>
      <c r="F7" s="171">
        <f>SUM(C7:E7)</f>
        <v>92.9</v>
      </c>
    </row>
    <row r="8" ht="20" customHeight="1" spans="2:6">
      <c r="B8" s="170" t="s">
        <v>11</v>
      </c>
      <c r="C8" s="160">
        <v>245.25</v>
      </c>
      <c r="D8" s="171">
        <v>64.96</v>
      </c>
      <c r="E8" s="171">
        <v>7.17</v>
      </c>
      <c r="F8" s="171">
        <f>SUM(C8:E8)</f>
        <v>317.38</v>
      </c>
    </row>
    <row r="9" ht="20" customHeight="1" spans="2:6">
      <c r="B9" s="170" t="s">
        <v>12</v>
      </c>
      <c r="C9" s="160">
        <v>63.25</v>
      </c>
      <c r="D9" s="171">
        <v>35.96</v>
      </c>
      <c r="E9" s="171">
        <v>4.95</v>
      </c>
      <c r="F9" s="171">
        <f>SUM(C9:E9)</f>
        <v>104.16</v>
      </c>
    </row>
    <row r="10" ht="20" customHeight="1" spans="2:6">
      <c r="B10" s="170" t="s">
        <v>13</v>
      </c>
      <c r="C10" s="160">
        <v>20.54</v>
      </c>
      <c r="D10" s="171">
        <v>20.42</v>
      </c>
      <c r="E10" s="171">
        <v>2.59</v>
      </c>
      <c r="F10" s="171">
        <f>SUM(C10:E10)</f>
        <v>43.55</v>
      </c>
    </row>
    <row r="11" s="19" customFormat="1" ht="20" customHeight="1" spans="2:6">
      <c r="B11" s="172" t="s">
        <v>14</v>
      </c>
      <c r="C11" s="173">
        <f t="shared" ref="C11:F11" si="0">SUM(C6:C10)</f>
        <v>427.46</v>
      </c>
      <c r="D11" s="173">
        <f t="shared" si="0"/>
        <v>205.56</v>
      </c>
      <c r="E11" s="173">
        <f t="shared" si="0"/>
        <v>24.21</v>
      </c>
      <c r="F11" s="173">
        <f t="shared" si="0"/>
        <v>657.23</v>
      </c>
    </row>
  </sheetData>
  <mergeCells count="1">
    <mergeCell ref="B2:F2"/>
  </mergeCells>
  <printOptions horizontalCentered="1"/>
  <pageMargins left="0.751388888888889" right="0.751388888888889" top="1" bottom="1" header="0.511805555555556" footer="0.511805555555556"/>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22"/>
  <sheetViews>
    <sheetView showGridLines="0" workbookViewId="0">
      <selection activeCell="C5" sqref="C5:C6"/>
    </sheetView>
  </sheetViews>
  <sheetFormatPr defaultColWidth="9" defaultRowHeight="13.5" outlineLevelCol="6"/>
  <cols>
    <col min="1" max="1" width="5.5" style="156" customWidth="1"/>
    <col min="2" max="2" width="22.1333333333333" style="156" customWidth="1"/>
    <col min="3" max="5" width="15.3833333333333" style="156" customWidth="1"/>
    <col min="6" max="7" width="11.3833333333333" style="156" customWidth="1"/>
    <col min="8" max="16349" width="9" style="156"/>
    <col min="16350" max="16384" width="9" style="130"/>
  </cols>
  <sheetData>
    <row r="1" ht="18.75" spans="2:2">
      <c r="B1" s="127" t="s">
        <v>15</v>
      </c>
    </row>
    <row r="2" ht="44" customHeight="1" spans="2:7">
      <c r="B2" s="157" t="s">
        <v>16</v>
      </c>
      <c r="C2" s="157"/>
      <c r="D2" s="157"/>
      <c r="E2" s="157"/>
      <c r="F2" s="157"/>
      <c r="G2" s="157"/>
    </row>
    <row r="4" s="130" customFormat="1" spans="2:7">
      <c r="B4" s="130" t="s">
        <v>17</v>
      </c>
      <c r="G4" s="158" t="s">
        <v>3</v>
      </c>
    </row>
    <row r="5" s="130" customFormat="1" ht="39" customHeight="1" spans="2:7">
      <c r="B5" s="159" t="s">
        <v>4</v>
      </c>
      <c r="C5" s="159" t="s">
        <v>18</v>
      </c>
      <c r="D5" s="159" t="s">
        <v>19</v>
      </c>
      <c r="E5" s="160" t="s">
        <v>20</v>
      </c>
      <c r="F5" s="161" t="s">
        <v>21</v>
      </c>
      <c r="G5" s="162"/>
    </row>
    <row r="6" s="130" customFormat="1" ht="24" customHeight="1" spans="2:7">
      <c r="B6" s="163"/>
      <c r="C6" s="164"/>
      <c r="D6" s="164"/>
      <c r="E6" s="160"/>
      <c r="F6" s="165" t="s">
        <v>22</v>
      </c>
      <c r="G6" s="165" t="s">
        <v>23</v>
      </c>
    </row>
    <row r="7" ht="20" customHeight="1" spans="2:7">
      <c r="B7" s="166" t="s">
        <v>9</v>
      </c>
      <c r="C7" s="166">
        <v>160.7</v>
      </c>
      <c r="D7" s="166">
        <v>117</v>
      </c>
      <c r="E7" s="166">
        <f t="shared" ref="E7:E11" si="0">C7-D7</f>
        <v>43.7</v>
      </c>
      <c r="F7" s="166"/>
      <c r="G7" s="166"/>
    </row>
    <row r="8" ht="20" customHeight="1" spans="2:7">
      <c r="B8" s="166" t="s">
        <v>10</v>
      </c>
      <c r="C8" s="166">
        <v>210.72</v>
      </c>
      <c r="D8" s="166">
        <v>156</v>
      </c>
      <c r="E8" s="166">
        <f t="shared" si="0"/>
        <v>54.72</v>
      </c>
      <c r="F8" s="166"/>
      <c r="G8" s="166"/>
    </row>
    <row r="9" ht="20" customHeight="1" spans="2:7">
      <c r="B9" s="166" t="s">
        <v>11</v>
      </c>
      <c r="C9" s="166">
        <v>649.25</v>
      </c>
      <c r="D9" s="166">
        <v>404</v>
      </c>
      <c r="E9" s="166">
        <f t="shared" si="0"/>
        <v>245.25</v>
      </c>
      <c r="F9" s="166">
        <v>350</v>
      </c>
      <c r="G9" s="166">
        <v>150</v>
      </c>
    </row>
    <row r="10" ht="20" customHeight="1" spans="2:7">
      <c r="B10" s="166" t="s">
        <v>12</v>
      </c>
      <c r="C10" s="166">
        <v>249.25</v>
      </c>
      <c r="D10" s="166">
        <v>186</v>
      </c>
      <c r="E10" s="166">
        <f t="shared" si="0"/>
        <v>63.25</v>
      </c>
      <c r="F10" s="166"/>
      <c r="G10" s="166"/>
    </row>
    <row r="11" ht="20" customHeight="1" spans="2:7">
      <c r="B11" s="166" t="s">
        <v>13</v>
      </c>
      <c r="C11" s="166">
        <v>57.54</v>
      </c>
      <c r="D11" s="166">
        <v>37</v>
      </c>
      <c r="E11" s="166">
        <f t="shared" si="0"/>
        <v>20.54</v>
      </c>
      <c r="F11" s="166"/>
      <c r="G11" s="166"/>
    </row>
    <row r="12" ht="20" customHeight="1" spans="2:7">
      <c r="B12" s="167" t="s">
        <v>24</v>
      </c>
      <c r="C12" s="167">
        <f t="shared" ref="C12:G12" si="1">SUM(C7:C11)</f>
        <v>1327.46</v>
      </c>
      <c r="D12" s="167">
        <f t="shared" si="1"/>
        <v>900</v>
      </c>
      <c r="E12" s="167">
        <f t="shared" si="1"/>
        <v>427.46</v>
      </c>
      <c r="F12" s="167">
        <f t="shared" si="1"/>
        <v>350</v>
      </c>
      <c r="G12" s="167">
        <f t="shared" si="1"/>
        <v>150</v>
      </c>
    </row>
    <row r="13" ht="20" customHeight="1" spans="2:7">
      <c r="B13" s="166" t="s">
        <v>25</v>
      </c>
      <c r="C13" s="166">
        <v>23.52</v>
      </c>
      <c r="D13" s="166">
        <v>23.52</v>
      </c>
      <c r="E13" s="166">
        <f t="shared" ref="E13:E18" si="2">C13-D13</f>
        <v>0</v>
      </c>
      <c r="F13" s="166"/>
      <c r="G13" s="166"/>
    </row>
    <row r="14" ht="20" customHeight="1" spans="2:7">
      <c r="B14" s="166" t="s">
        <v>26</v>
      </c>
      <c r="C14" s="166">
        <v>3</v>
      </c>
      <c r="D14" s="166">
        <v>3</v>
      </c>
      <c r="E14" s="166">
        <f t="shared" si="2"/>
        <v>0</v>
      </c>
      <c r="F14" s="166"/>
      <c r="G14" s="166"/>
    </row>
    <row r="15" ht="20" customHeight="1" spans="2:7">
      <c r="B15" s="166" t="s">
        <v>27</v>
      </c>
      <c r="C15" s="166">
        <v>10</v>
      </c>
      <c r="D15" s="166">
        <v>10</v>
      </c>
      <c r="E15" s="166">
        <f t="shared" si="2"/>
        <v>0</v>
      </c>
      <c r="F15" s="166"/>
      <c r="G15" s="166"/>
    </row>
    <row r="16" ht="20" customHeight="1" spans="2:7">
      <c r="B16" s="166" t="s">
        <v>28</v>
      </c>
      <c r="C16" s="166">
        <v>34.84</v>
      </c>
      <c r="D16" s="166">
        <v>34.84</v>
      </c>
      <c r="E16" s="166">
        <f t="shared" si="2"/>
        <v>0</v>
      </c>
      <c r="F16" s="166"/>
      <c r="G16" s="166"/>
    </row>
    <row r="17" ht="20" customHeight="1" spans="2:7">
      <c r="B17" s="166" t="s">
        <v>29</v>
      </c>
      <c r="C17" s="166">
        <v>6.25</v>
      </c>
      <c r="D17" s="166">
        <v>6.25</v>
      </c>
      <c r="E17" s="166">
        <f t="shared" si="2"/>
        <v>0</v>
      </c>
      <c r="F17" s="166"/>
      <c r="G17" s="166"/>
    </row>
    <row r="18" ht="20" customHeight="1" spans="2:7">
      <c r="B18" s="166" t="s">
        <v>30</v>
      </c>
      <c r="C18" s="166">
        <v>19.78</v>
      </c>
      <c r="D18" s="166">
        <v>19.78</v>
      </c>
      <c r="E18" s="166">
        <f t="shared" si="2"/>
        <v>0</v>
      </c>
      <c r="F18" s="166"/>
      <c r="G18" s="166"/>
    </row>
    <row r="19" ht="20" customHeight="1" spans="2:7">
      <c r="B19" s="167" t="s">
        <v>31</v>
      </c>
      <c r="C19" s="167">
        <f t="shared" ref="C19:G19" si="3">SUM(C13:C18)</f>
        <v>97.39</v>
      </c>
      <c r="D19" s="167">
        <f t="shared" si="3"/>
        <v>97.39</v>
      </c>
      <c r="E19" s="167">
        <f t="shared" si="3"/>
        <v>0</v>
      </c>
      <c r="F19" s="167">
        <f t="shared" si="3"/>
        <v>0</v>
      </c>
      <c r="G19" s="167">
        <f t="shared" si="3"/>
        <v>0</v>
      </c>
    </row>
    <row r="20" ht="20" customHeight="1" spans="2:7">
      <c r="B20" s="167" t="s">
        <v>32</v>
      </c>
      <c r="C20" s="167">
        <f t="shared" ref="C20:G20" si="4">C12+C19</f>
        <v>1424.85</v>
      </c>
      <c r="D20" s="167">
        <f t="shared" si="4"/>
        <v>997.39</v>
      </c>
      <c r="E20" s="167">
        <f t="shared" si="4"/>
        <v>427.46</v>
      </c>
      <c r="F20" s="167">
        <f t="shared" si="4"/>
        <v>350</v>
      </c>
      <c r="G20" s="167">
        <f t="shared" si="4"/>
        <v>150</v>
      </c>
    </row>
    <row r="22" spans="2:2">
      <c r="B22" s="130" t="s">
        <v>33</v>
      </c>
    </row>
  </sheetData>
  <mergeCells count="6">
    <mergeCell ref="B2:G2"/>
    <mergeCell ref="F5:G5"/>
    <mergeCell ref="B5:B6"/>
    <mergeCell ref="C5:C6"/>
    <mergeCell ref="D5:D6"/>
    <mergeCell ref="E5:E6"/>
  </mergeCells>
  <printOptions horizontalCentered="1"/>
  <pageMargins left="0.590277777777778" right="0.590277777777778" top="0.668055555555556" bottom="0.590277777777778"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17"/>
  <sheetViews>
    <sheetView showGridLines="0" workbookViewId="0">
      <selection activeCell="G12" sqref="G12"/>
    </sheetView>
  </sheetViews>
  <sheetFormatPr defaultColWidth="9" defaultRowHeight="13.5"/>
  <cols>
    <col min="1" max="1" width="5.13333333333333" customWidth="1"/>
    <col min="2" max="2" width="11.4416666666667" style="130" customWidth="1"/>
    <col min="3" max="3" width="10.75" style="139" customWidth="1"/>
    <col min="4" max="4" width="14.3833333333333" style="140" customWidth="1"/>
    <col min="5" max="5" width="13.25" style="130" hidden="1" customWidth="1"/>
    <col min="6" max="6" width="11.6333333333333" style="130" customWidth="1"/>
    <col min="7" max="9" width="13.2583333333333" style="130" customWidth="1"/>
    <col min="10" max="10" width="13.2583333333333" style="139" customWidth="1"/>
    <col min="11" max="13" width="13.2583333333333" style="130" customWidth="1"/>
    <col min="14" max="16375" width="9" style="130"/>
  </cols>
  <sheetData>
    <row r="1" ht="18.75" spans="2:2">
      <c r="B1" s="127" t="s">
        <v>34</v>
      </c>
    </row>
    <row r="2" s="130" customFormat="1" ht="25" customHeight="1" spans="2:13">
      <c r="B2" s="141" t="s">
        <v>35</v>
      </c>
      <c r="C2" s="141"/>
      <c r="D2" s="141"/>
      <c r="E2" s="141"/>
      <c r="F2" s="141"/>
      <c r="G2" s="141"/>
      <c r="H2" s="141"/>
      <c r="I2" s="141"/>
      <c r="J2" s="141"/>
      <c r="K2" s="141"/>
      <c r="L2" s="141"/>
      <c r="M2" s="141"/>
    </row>
    <row r="3" s="130" customFormat="1" customHeight="1" spans="3:10">
      <c r="C3" s="142"/>
      <c r="D3" s="142"/>
      <c r="E3" s="142"/>
      <c r="F3" s="142"/>
      <c r="G3" s="142"/>
      <c r="H3" s="142"/>
      <c r="I3" s="142"/>
      <c r="J3" s="142"/>
    </row>
    <row r="4" s="130" customFormat="1" ht="20" customHeight="1" spans="2:13">
      <c r="B4" s="130" t="s">
        <v>36</v>
      </c>
      <c r="C4" s="143"/>
      <c r="D4" s="143"/>
      <c r="E4" s="143"/>
      <c r="H4" s="143"/>
      <c r="I4" s="143"/>
      <c r="J4" s="138"/>
      <c r="K4" s="138"/>
      <c r="L4" s="138"/>
      <c r="M4" s="137" t="s">
        <v>37</v>
      </c>
    </row>
    <row r="5" s="138" customFormat="1" ht="25" customHeight="1" spans="2:13">
      <c r="B5" s="144" t="s">
        <v>38</v>
      </c>
      <c r="C5" s="144" t="s">
        <v>39</v>
      </c>
      <c r="D5" s="144" t="s">
        <v>40</v>
      </c>
      <c r="E5" s="144" t="s">
        <v>41</v>
      </c>
      <c r="F5" s="144" t="s">
        <v>42</v>
      </c>
      <c r="G5" s="144" t="s">
        <v>43</v>
      </c>
      <c r="H5" s="144"/>
      <c r="I5" s="144"/>
      <c r="J5" s="144" t="s">
        <v>44</v>
      </c>
      <c r="K5" s="144"/>
      <c r="L5" s="144"/>
      <c r="M5" s="144" t="s">
        <v>45</v>
      </c>
    </row>
    <row r="6" s="138" customFormat="1" ht="25" customHeight="1" spans="2:13">
      <c r="B6" s="144"/>
      <c r="C6" s="144"/>
      <c r="D6" s="144"/>
      <c r="E6" s="144"/>
      <c r="F6" s="144"/>
      <c r="G6" s="144" t="s">
        <v>46</v>
      </c>
      <c r="H6" s="144" t="s">
        <v>47</v>
      </c>
      <c r="I6" s="144" t="s">
        <v>23</v>
      </c>
      <c r="J6" s="144" t="s">
        <v>46</v>
      </c>
      <c r="K6" s="144" t="s">
        <v>47</v>
      </c>
      <c r="L6" s="144" t="s">
        <v>23</v>
      </c>
      <c r="M6" s="144"/>
    </row>
    <row r="7" s="130" customFormat="1" ht="28" customHeight="1" spans="2:13">
      <c r="B7" s="144" t="s">
        <v>9</v>
      </c>
      <c r="C7" s="144">
        <v>41.57</v>
      </c>
      <c r="D7" s="144">
        <v>0.298</v>
      </c>
      <c r="E7" s="144">
        <v>33.05</v>
      </c>
      <c r="F7" s="144">
        <v>180</v>
      </c>
      <c r="G7" s="144">
        <f t="shared" ref="G7:G11" si="0">ROUND(F7*3600/10000,2)</f>
        <v>64.8</v>
      </c>
      <c r="H7" s="144">
        <v>45.36</v>
      </c>
      <c r="I7" s="144">
        <f t="shared" ref="I7:I11" si="1">G7-H7</f>
        <v>19.44</v>
      </c>
      <c r="J7" s="144">
        <f>ROUND(C7*1.5+D7*150,2)-0.01</f>
        <v>107.05</v>
      </c>
      <c r="K7" s="144">
        <v>74.94</v>
      </c>
      <c r="L7" s="144">
        <f t="shared" ref="L7:L11" si="2">J7-K7</f>
        <v>32.11</v>
      </c>
      <c r="M7" s="144">
        <f t="shared" ref="M7:M11" si="3">I7+L7</f>
        <v>51.55</v>
      </c>
    </row>
    <row r="8" s="130" customFormat="1" ht="28" customHeight="1" spans="2:13">
      <c r="B8" s="144" t="s">
        <v>10</v>
      </c>
      <c r="C8" s="144">
        <v>15.97</v>
      </c>
      <c r="D8" s="144">
        <v>0.115</v>
      </c>
      <c r="E8" s="144">
        <v>15.17</v>
      </c>
      <c r="F8" s="144">
        <v>188</v>
      </c>
      <c r="G8" s="144">
        <f t="shared" si="0"/>
        <v>67.68</v>
      </c>
      <c r="H8" s="144">
        <v>47.38</v>
      </c>
      <c r="I8" s="144">
        <f t="shared" si="1"/>
        <v>20.3</v>
      </c>
      <c r="J8" s="144">
        <f t="shared" ref="J8:J11" si="4">ROUND(C8*1.5+D8*150,2)</f>
        <v>41.21</v>
      </c>
      <c r="K8" s="144">
        <v>28.84</v>
      </c>
      <c r="L8" s="144">
        <f t="shared" si="2"/>
        <v>12.37</v>
      </c>
      <c r="M8" s="144">
        <f t="shared" si="3"/>
        <v>32.67</v>
      </c>
    </row>
    <row r="9" s="130" customFormat="1" ht="28" customHeight="1" spans="2:13">
      <c r="B9" s="144" t="s">
        <v>11</v>
      </c>
      <c r="C9" s="144">
        <v>32</v>
      </c>
      <c r="D9" s="144">
        <v>0.442</v>
      </c>
      <c r="E9" s="144">
        <v>27.43</v>
      </c>
      <c r="F9" s="144">
        <v>284</v>
      </c>
      <c r="G9" s="144">
        <f t="shared" si="0"/>
        <v>102.24</v>
      </c>
      <c r="H9" s="144">
        <v>71.57</v>
      </c>
      <c r="I9" s="144">
        <f t="shared" si="1"/>
        <v>30.67</v>
      </c>
      <c r="J9" s="144">
        <f t="shared" si="4"/>
        <v>114.3</v>
      </c>
      <c r="K9" s="144">
        <v>80.01</v>
      </c>
      <c r="L9" s="144">
        <f t="shared" si="2"/>
        <v>34.29</v>
      </c>
      <c r="M9" s="144">
        <f t="shared" si="3"/>
        <v>64.96</v>
      </c>
    </row>
    <row r="10" s="130" customFormat="1" ht="28" customHeight="1" spans="2:13">
      <c r="B10" s="144" t="s">
        <v>12</v>
      </c>
      <c r="C10" s="144">
        <v>19.32</v>
      </c>
      <c r="D10" s="144">
        <v>0.193</v>
      </c>
      <c r="E10" s="144">
        <v>17.13</v>
      </c>
      <c r="F10" s="144">
        <v>172</v>
      </c>
      <c r="G10" s="144">
        <f t="shared" si="0"/>
        <v>61.92</v>
      </c>
      <c r="H10" s="144">
        <v>43.34</v>
      </c>
      <c r="I10" s="144">
        <f t="shared" si="1"/>
        <v>18.58</v>
      </c>
      <c r="J10" s="144">
        <f t="shared" si="4"/>
        <v>57.93</v>
      </c>
      <c r="K10" s="144">
        <v>40.55</v>
      </c>
      <c r="L10" s="144">
        <f t="shared" si="2"/>
        <v>17.38</v>
      </c>
      <c r="M10" s="144">
        <f t="shared" si="3"/>
        <v>35.96</v>
      </c>
    </row>
    <row r="11" s="130" customFormat="1" ht="28" customHeight="1" spans="2:13">
      <c r="B11" s="144" t="s">
        <v>13</v>
      </c>
      <c r="C11" s="144">
        <v>20.54</v>
      </c>
      <c r="D11" s="144">
        <v>0.102</v>
      </c>
      <c r="E11" s="144">
        <v>10.82</v>
      </c>
      <c r="F11" s="144">
        <v>61</v>
      </c>
      <c r="G11" s="144">
        <f t="shared" si="0"/>
        <v>21.96</v>
      </c>
      <c r="H11" s="144">
        <v>15.37</v>
      </c>
      <c r="I11" s="144">
        <f t="shared" si="1"/>
        <v>6.59</v>
      </c>
      <c r="J11" s="144">
        <f t="shared" si="4"/>
        <v>46.11</v>
      </c>
      <c r="K11" s="144">
        <v>32.28</v>
      </c>
      <c r="L11" s="144">
        <f t="shared" si="2"/>
        <v>13.83</v>
      </c>
      <c r="M11" s="144">
        <f t="shared" si="3"/>
        <v>20.42</v>
      </c>
    </row>
    <row r="12" s="130" customFormat="1" ht="28" customHeight="1" spans="2:13">
      <c r="B12" s="144" t="s">
        <v>32</v>
      </c>
      <c r="C12" s="144">
        <f>SUM(C7:C11)</f>
        <v>129.4</v>
      </c>
      <c r="D12" s="144">
        <f t="shared" ref="D12:M12" si="5">SUM(D7:D11)</f>
        <v>1.15</v>
      </c>
      <c r="E12" s="144">
        <f t="shared" si="5"/>
        <v>103.6</v>
      </c>
      <c r="F12" s="144">
        <f t="shared" si="5"/>
        <v>885</v>
      </c>
      <c r="G12" s="144">
        <f t="shared" si="5"/>
        <v>318.6</v>
      </c>
      <c r="H12" s="144">
        <f t="shared" si="5"/>
        <v>223.02</v>
      </c>
      <c r="I12" s="144">
        <f t="shared" si="5"/>
        <v>95.58</v>
      </c>
      <c r="J12" s="144">
        <f t="shared" si="5"/>
        <v>366.6</v>
      </c>
      <c r="K12" s="144">
        <f t="shared" si="5"/>
        <v>256.62</v>
      </c>
      <c r="L12" s="144">
        <f t="shared" si="5"/>
        <v>109.98</v>
      </c>
      <c r="M12" s="144">
        <f t="shared" si="5"/>
        <v>205.56</v>
      </c>
    </row>
    <row r="13" s="130" customFormat="1" ht="15" customHeight="1" spans="2:10">
      <c r="B13" s="145"/>
      <c r="C13" s="146"/>
      <c r="D13" s="147"/>
      <c r="E13" s="148"/>
      <c r="F13" s="148"/>
      <c r="G13" s="149"/>
      <c r="H13" s="148"/>
      <c r="I13" s="148"/>
      <c r="J13" s="147"/>
    </row>
    <row r="14" s="130" customFormat="1" ht="23" customHeight="1" spans="2:10">
      <c r="B14" s="150" t="s">
        <v>48</v>
      </c>
      <c r="C14" s="146"/>
      <c r="D14" s="147"/>
      <c r="E14" s="148"/>
      <c r="F14" s="148"/>
      <c r="G14" s="149"/>
      <c r="H14" s="148"/>
      <c r="I14" s="148"/>
      <c r="J14" s="147"/>
    </row>
    <row r="15" s="130" customFormat="1" ht="23" customHeight="1" spans="2:10">
      <c r="B15" s="150" t="s">
        <v>49</v>
      </c>
      <c r="C15" s="146"/>
      <c r="D15" s="147"/>
      <c r="E15" s="148"/>
      <c r="F15" s="148"/>
      <c r="G15" s="149"/>
      <c r="H15" s="148"/>
      <c r="I15" s="148"/>
      <c r="J15" s="147"/>
    </row>
    <row r="16" s="130" customFormat="1" ht="23" customHeight="1" spans="2:10">
      <c r="B16" s="151" t="s">
        <v>50</v>
      </c>
      <c r="C16" s="152"/>
      <c r="D16" s="153"/>
      <c r="E16" s="154"/>
      <c r="F16" s="154"/>
      <c r="G16" s="155"/>
      <c r="H16" s="154"/>
      <c r="I16" s="154"/>
      <c r="J16" s="153"/>
    </row>
    <row r="17" s="130" customFormat="1" ht="23" customHeight="1" spans="2:10">
      <c r="B17" s="151" t="s">
        <v>51</v>
      </c>
      <c r="C17" s="152"/>
      <c r="D17" s="153"/>
      <c r="E17" s="154"/>
      <c r="F17" s="154"/>
      <c r="G17" s="155"/>
      <c r="H17" s="154"/>
      <c r="I17" s="154"/>
      <c r="J17" s="153"/>
    </row>
  </sheetData>
  <mergeCells count="9">
    <mergeCell ref="B2:M2"/>
    <mergeCell ref="G5:I5"/>
    <mergeCell ref="J5:L5"/>
    <mergeCell ref="B5:B6"/>
    <mergeCell ref="C5:C6"/>
    <mergeCell ref="D5:D6"/>
    <mergeCell ref="E5:E6"/>
    <mergeCell ref="F5:F6"/>
    <mergeCell ref="M5:M6"/>
  </mergeCells>
  <pageMargins left="0.590277777777778" right="0.590277777777778" top="1" bottom="1" header="0.5" footer="0.5"/>
  <pageSetup paperSize="9" scale="9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14"/>
  <sheetViews>
    <sheetView showGridLines="0" workbookViewId="0">
      <selection activeCell="B13" sqref="B13:J13"/>
    </sheetView>
  </sheetViews>
  <sheetFormatPr defaultColWidth="9" defaultRowHeight="13.5"/>
  <cols>
    <col min="1" max="1" width="4.34166666666667" style="125" customWidth="1"/>
    <col min="2" max="2" width="13" style="126" customWidth="1"/>
    <col min="3" max="3" width="10.1333333333333" style="126" customWidth="1"/>
    <col min="4" max="7" width="13.6333333333333" style="126" customWidth="1"/>
    <col min="8" max="8" width="11.25" style="126" customWidth="1"/>
    <col min="9" max="9" width="12.3833333333333" style="126" customWidth="1"/>
    <col min="10" max="10" width="13.6333333333333" style="126" customWidth="1"/>
    <col min="11" max="16384" width="9" style="66"/>
  </cols>
  <sheetData>
    <row r="1" ht="18.75" spans="2:2">
      <c r="B1" s="127" t="s">
        <v>52</v>
      </c>
    </row>
    <row r="2" s="123" customFormat="1" ht="34" customHeight="1" spans="2:10">
      <c r="B2" s="128" t="s">
        <v>53</v>
      </c>
      <c r="C2" s="128"/>
      <c r="D2" s="129"/>
      <c r="E2" s="129"/>
      <c r="F2" s="129"/>
      <c r="G2" s="129"/>
      <c r="H2" s="129"/>
      <c r="I2" s="129"/>
      <c r="J2" s="129"/>
    </row>
    <row r="3" s="121" customFormat="1" ht="17" customHeight="1" spans="2:10">
      <c r="B3" s="130" t="s">
        <v>2</v>
      </c>
      <c r="C3" s="131"/>
      <c r="D3" s="132"/>
      <c r="E3" s="132"/>
      <c r="F3" s="132"/>
      <c r="G3" s="132"/>
      <c r="H3" s="132"/>
      <c r="I3" s="132"/>
      <c r="J3" s="137" t="s">
        <v>3</v>
      </c>
    </row>
    <row r="4" s="124" customFormat="1" ht="24" customHeight="1" spans="2:10">
      <c r="B4" s="133" t="s">
        <v>38</v>
      </c>
      <c r="C4" s="133" t="s">
        <v>54</v>
      </c>
      <c r="D4" s="4" t="s">
        <v>55</v>
      </c>
      <c r="E4" s="4"/>
      <c r="F4" s="4" t="s">
        <v>56</v>
      </c>
      <c r="G4" s="4"/>
      <c r="H4" s="4" t="s">
        <v>57</v>
      </c>
      <c r="I4" s="4" t="s">
        <v>58</v>
      </c>
      <c r="J4" s="4" t="s">
        <v>20</v>
      </c>
    </row>
    <row r="5" s="124" customFormat="1" ht="35" customHeight="1" spans="2:10">
      <c r="B5" s="134"/>
      <c r="C5" s="134"/>
      <c r="D5" s="4" t="s">
        <v>59</v>
      </c>
      <c r="E5" s="4" t="s">
        <v>60</v>
      </c>
      <c r="F5" s="4" t="s">
        <v>61</v>
      </c>
      <c r="G5" s="4" t="s">
        <v>60</v>
      </c>
      <c r="H5" s="4"/>
      <c r="I5" s="4"/>
      <c r="J5" s="4"/>
    </row>
    <row r="6" ht="21" customHeight="1" spans="2:10">
      <c r="B6" s="135" t="s">
        <v>9</v>
      </c>
      <c r="C6" s="135">
        <f t="shared" ref="C6:C10" si="0">D6+F6</f>
        <v>24776</v>
      </c>
      <c r="D6" s="135">
        <v>5907</v>
      </c>
      <c r="E6" s="135">
        <f t="shared" ref="E6:E10" si="1">ROUND(7.2*D6/10000,2)</f>
        <v>4.25</v>
      </c>
      <c r="F6" s="135">
        <v>18869</v>
      </c>
      <c r="G6" s="135">
        <f t="shared" ref="G6:G10" si="2">ROUND(4.8*F6/10000,2)</f>
        <v>9.06</v>
      </c>
      <c r="H6" s="135">
        <f t="shared" ref="H6:H10" si="3">E6+G6</f>
        <v>13.31</v>
      </c>
      <c r="I6" s="135">
        <v>9.32</v>
      </c>
      <c r="J6" s="135">
        <f t="shared" ref="J6:J10" si="4">H6-I6</f>
        <v>3.99</v>
      </c>
    </row>
    <row r="7" ht="21" customHeight="1" spans="2:10">
      <c r="B7" s="135" t="s">
        <v>10</v>
      </c>
      <c r="C7" s="135">
        <f t="shared" si="0"/>
        <v>31732</v>
      </c>
      <c r="D7" s="135">
        <v>12928</v>
      </c>
      <c r="E7" s="135">
        <f t="shared" si="1"/>
        <v>9.31</v>
      </c>
      <c r="F7" s="135">
        <v>18804</v>
      </c>
      <c r="G7" s="135">
        <f t="shared" si="2"/>
        <v>9.03</v>
      </c>
      <c r="H7" s="135">
        <f t="shared" si="3"/>
        <v>18.34</v>
      </c>
      <c r="I7" s="135">
        <v>12.83</v>
      </c>
      <c r="J7" s="135">
        <f t="shared" si="4"/>
        <v>5.51</v>
      </c>
    </row>
    <row r="8" ht="21" customHeight="1" spans="2:10">
      <c r="B8" s="135" t="s">
        <v>11</v>
      </c>
      <c r="C8" s="135">
        <f t="shared" si="0"/>
        <v>42482</v>
      </c>
      <c r="D8" s="135">
        <v>14708</v>
      </c>
      <c r="E8" s="135">
        <f t="shared" si="1"/>
        <v>10.59</v>
      </c>
      <c r="F8" s="135">
        <v>27774</v>
      </c>
      <c r="G8" s="135">
        <f>ROUND(4.8*F8/10000,2)-0.01</f>
        <v>13.32</v>
      </c>
      <c r="H8" s="135">
        <f t="shared" si="3"/>
        <v>23.91</v>
      </c>
      <c r="I8" s="135">
        <v>16.74</v>
      </c>
      <c r="J8" s="135">
        <f t="shared" si="4"/>
        <v>7.17</v>
      </c>
    </row>
    <row r="9" ht="21" customHeight="1" spans="2:10">
      <c r="B9" s="135" t="s">
        <v>12</v>
      </c>
      <c r="C9" s="135">
        <f t="shared" si="0"/>
        <v>33162</v>
      </c>
      <c r="D9" s="135">
        <v>2518</v>
      </c>
      <c r="E9" s="135">
        <f t="shared" si="1"/>
        <v>1.81</v>
      </c>
      <c r="F9" s="135">
        <v>30644</v>
      </c>
      <c r="G9" s="135">
        <f t="shared" si="2"/>
        <v>14.71</v>
      </c>
      <c r="H9" s="135">
        <f t="shared" si="3"/>
        <v>16.52</v>
      </c>
      <c r="I9" s="135">
        <v>11.57</v>
      </c>
      <c r="J9" s="135">
        <f t="shared" si="4"/>
        <v>4.95</v>
      </c>
    </row>
    <row r="10" ht="21" customHeight="1" spans="2:10">
      <c r="B10" s="135" t="s">
        <v>13</v>
      </c>
      <c r="C10" s="135">
        <f t="shared" si="0"/>
        <v>14637</v>
      </c>
      <c r="D10" s="135">
        <v>6577</v>
      </c>
      <c r="E10" s="135">
        <f t="shared" si="1"/>
        <v>4.74</v>
      </c>
      <c r="F10" s="135">
        <v>8060</v>
      </c>
      <c r="G10" s="135">
        <f t="shared" si="2"/>
        <v>3.87</v>
      </c>
      <c r="H10" s="135">
        <f t="shared" si="3"/>
        <v>8.61</v>
      </c>
      <c r="I10" s="135">
        <v>6.02</v>
      </c>
      <c r="J10" s="135">
        <f t="shared" si="4"/>
        <v>2.59</v>
      </c>
    </row>
    <row r="11" ht="21" customHeight="1" spans="2:10">
      <c r="B11" s="135" t="s">
        <v>32</v>
      </c>
      <c r="C11" s="135">
        <f>SUM(C6:C10)</f>
        <v>146789</v>
      </c>
      <c r="D11" s="135">
        <f t="shared" ref="D11:J11" si="5">SUM(D6:D10)</f>
        <v>42638</v>
      </c>
      <c r="E11" s="135">
        <f t="shared" si="5"/>
        <v>30.7</v>
      </c>
      <c r="F11" s="135">
        <f t="shared" si="5"/>
        <v>104151</v>
      </c>
      <c r="G11" s="135">
        <f t="shared" si="5"/>
        <v>49.99</v>
      </c>
      <c r="H11" s="135">
        <f t="shared" si="5"/>
        <v>80.69</v>
      </c>
      <c r="I11" s="135">
        <f t="shared" si="5"/>
        <v>56.48</v>
      </c>
      <c r="J11" s="135">
        <f t="shared" si="5"/>
        <v>24.21</v>
      </c>
    </row>
    <row r="12" ht="21" customHeight="1" spans="2:10">
      <c r="B12" s="136"/>
      <c r="C12" s="136"/>
      <c r="D12" s="136"/>
      <c r="E12" s="136"/>
      <c r="F12" s="136"/>
      <c r="G12" s="136"/>
      <c r="H12" s="136"/>
      <c r="I12" s="136"/>
      <c r="J12" s="136"/>
    </row>
    <row r="13" ht="35" customHeight="1" spans="2:10">
      <c r="B13" s="124" t="s">
        <v>62</v>
      </c>
      <c r="C13" s="124"/>
      <c r="D13" s="124"/>
      <c r="E13" s="124"/>
      <c r="F13" s="124"/>
      <c r="G13" s="124"/>
      <c r="H13" s="124"/>
      <c r="I13" s="124"/>
      <c r="J13" s="124"/>
    </row>
    <row r="14" ht="21" customHeight="1" spans="2:2">
      <c r="B14" s="123" t="s">
        <v>63</v>
      </c>
    </row>
  </sheetData>
  <mergeCells count="9">
    <mergeCell ref="B2:J2"/>
    <mergeCell ref="D4:E4"/>
    <mergeCell ref="F4:G4"/>
    <mergeCell ref="B13:J13"/>
    <mergeCell ref="B4:B5"/>
    <mergeCell ref="C4:C5"/>
    <mergeCell ref="H4:H5"/>
    <mergeCell ref="I4:I5"/>
    <mergeCell ref="J4:J5"/>
  </mergeCells>
  <printOptions horizontalCentered="1"/>
  <pageMargins left="0.590277777777778" right="0.590277777777778" top="1" bottom="1" header="0.507638888888889" footer="0.507638888888889"/>
  <pageSetup paperSize="9" fitToHeight="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87"/>
  <sheetViews>
    <sheetView showGridLines="0" workbookViewId="0">
      <selection activeCell="D5" sqref="D5:E5"/>
    </sheetView>
  </sheetViews>
  <sheetFormatPr defaultColWidth="9" defaultRowHeight="14.25"/>
  <cols>
    <col min="1" max="1" width="9" style="64"/>
    <col min="2" max="3" width="7.38333333333333" style="64" customWidth="1"/>
    <col min="4" max="4" width="9" style="64"/>
    <col min="5" max="5" width="33.5333333333333" style="64" customWidth="1"/>
    <col min="6" max="10" width="13.8166666666667" style="64" customWidth="1"/>
    <col min="11" max="16384" width="9" style="64"/>
  </cols>
  <sheetData>
    <row r="1" ht="28" customHeight="1" spans="2:3">
      <c r="B1" s="71" t="s">
        <v>64</v>
      </c>
      <c r="C1" s="1"/>
    </row>
    <row r="2" s="64" customFormat="1" ht="39" customHeight="1" spans="2:10">
      <c r="B2" s="72" t="s">
        <v>65</v>
      </c>
      <c r="C2" s="72"/>
      <c r="D2" s="72"/>
      <c r="E2" s="72"/>
      <c r="F2" s="72"/>
      <c r="G2" s="72"/>
      <c r="H2" s="72"/>
      <c r="I2" s="72"/>
      <c r="J2" s="72"/>
    </row>
    <row r="3" s="65" customFormat="1" ht="24" customHeight="1" spans="2:10">
      <c r="B3" s="10" t="s">
        <v>66</v>
      </c>
      <c r="C3" s="15"/>
      <c r="D3" s="15" t="s">
        <v>67</v>
      </c>
      <c r="E3" s="15"/>
      <c r="F3" s="15"/>
      <c r="G3" s="15"/>
      <c r="H3" s="15"/>
      <c r="I3" s="15"/>
      <c r="J3" s="15"/>
    </row>
    <row r="4" s="65" customFormat="1" ht="24" customHeight="1" spans="2:10">
      <c r="B4" s="10" t="s">
        <v>68</v>
      </c>
      <c r="C4" s="15"/>
      <c r="D4" s="15" t="s">
        <v>69</v>
      </c>
      <c r="E4" s="15"/>
      <c r="F4" s="73" t="s">
        <v>70</v>
      </c>
      <c r="G4" s="74"/>
      <c r="H4" s="75" t="s">
        <v>71</v>
      </c>
      <c r="I4" s="110"/>
      <c r="J4" s="111"/>
    </row>
    <row r="5" s="65" customFormat="1" ht="24" customHeight="1" spans="2:10">
      <c r="B5" s="10" t="s">
        <v>72</v>
      </c>
      <c r="C5" s="15"/>
      <c r="D5" s="73" t="s">
        <v>73</v>
      </c>
      <c r="E5" s="74"/>
      <c r="F5" s="73" t="s">
        <v>74</v>
      </c>
      <c r="G5" s="74"/>
      <c r="H5" s="75" t="s">
        <v>75</v>
      </c>
      <c r="I5" s="110"/>
      <c r="J5" s="111"/>
    </row>
    <row r="6" s="66" customFormat="1" ht="24" customHeight="1" spans="2:10">
      <c r="B6" s="76" t="s">
        <v>76</v>
      </c>
      <c r="C6" s="76"/>
      <c r="D6" s="77" t="s">
        <v>77</v>
      </c>
      <c r="E6" s="77"/>
      <c r="F6" s="78">
        <v>1424.85</v>
      </c>
      <c r="G6" s="79"/>
      <c r="H6" s="79"/>
      <c r="I6" s="79"/>
      <c r="J6" s="112"/>
    </row>
    <row r="7" s="66" customFormat="1" ht="24" customHeight="1" spans="2:10">
      <c r="B7" s="76"/>
      <c r="C7" s="76"/>
      <c r="D7" s="80" t="s">
        <v>78</v>
      </c>
      <c r="E7" s="80"/>
      <c r="F7" s="78"/>
      <c r="G7" s="79"/>
      <c r="H7" s="79"/>
      <c r="I7" s="79"/>
      <c r="J7" s="112"/>
    </row>
    <row r="8" s="66" customFormat="1" ht="24" customHeight="1" spans="2:10">
      <c r="B8" s="76"/>
      <c r="C8" s="76"/>
      <c r="D8" s="80" t="s">
        <v>79</v>
      </c>
      <c r="E8" s="80"/>
      <c r="F8" s="78">
        <v>1424.85</v>
      </c>
      <c r="G8" s="79"/>
      <c r="H8" s="79"/>
      <c r="I8" s="79"/>
      <c r="J8" s="112"/>
    </row>
    <row r="9" s="65" customFormat="1" ht="280" customHeight="1" spans="2:10">
      <c r="B9" s="81" t="s">
        <v>80</v>
      </c>
      <c r="C9" s="82"/>
      <c r="D9" s="83" t="s">
        <v>81</v>
      </c>
      <c r="E9" s="84"/>
      <c r="F9" s="84"/>
      <c r="G9" s="84"/>
      <c r="H9" s="84"/>
      <c r="I9" s="84"/>
      <c r="J9" s="113"/>
    </row>
    <row r="10" s="65" customFormat="1" ht="280" customHeight="1" spans="2:10">
      <c r="B10" s="85"/>
      <c r="C10" s="86"/>
      <c r="D10" s="87"/>
      <c r="E10" s="88"/>
      <c r="F10" s="88"/>
      <c r="G10" s="88"/>
      <c r="H10" s="88"/>
      <c r="I10" s="88"/>
      <c r="J10" s="114"/>
    </row>
    <row r="11" s="65" customFormat="1" ht="24" customHeight="1" spans="2:10">
      <c r="B11" s="89" t="s">
        <v>82</v>
      </c>
      <c r="C11" s="89" t="s">
        <v>83</v>
      </c>
      <c r="D11" s="89" t="s">
        <v>84</v>
      </c>
      <c r="E11" s="89" t="s">
        <v>85</v>
      </c>
      <c r="F11" s="90" t="s">
        <v>86</v>
      </c>
      <c r="G11" s="90"/>
      <c r="H11" s="90"/>
      <c r="I11" s="90"/>
      <c r="J11" s="90"/>
    </row>
    <row r="12" s="65" customFormat="1" ht="50.1" customHeight="1" spans="2:10">
      <c r="B12" s="89"/>
      <c r="C12" s="89"/>
      <c r="D12" s="89"/>
      <c r="E12" s="89"/>
      <c r="F12" s="91" t="s">
        <v>9</v>
      </c>
      <c r="G12" s="91" t="s">
        <v>10</v>
      </c>
      <c r="H12" s="91" t="s">
        <v>11</v>
      </c>
      <c r="I12" s="91" t="s">
        <v>12</v>
      </c>
      <c r="J12" s="91" t="s">
        <v>13</v>
      </c>
    </row>
    <row r="13" ht="25" customHeight="1" spans="2:10">
      <c r="B13" s="89"/>
      <c r="C13" s="15" t="s">
        <v>87</v>
      </c>
      <c r="D13" s="15" t="s">
        <v>88</v>
      </c>
      <c r="E13" s="15" t="s">
        <v>89</v>
      </c>
      <c r="F13" s="92">
        <v>1</v>
      </c>
      <c r="G13" s="92">
        <v>1</v>
      </c>
      <c r="H13" s="92">
        <v>1</v>
      </c>
      <c r="I13" s="92">
        <v>1</v>
      </c>
      <c r="J13" s="92">
        <v>1</v>
      </c>
    </row>
    <row r="14" ht="25" customHeight="1" spans="2:10">
      <c r="B14" s="89"/>
      <c r="C14" s="15"/>
      <c r="D14" s="15"/>
      <c r="E14" s="15" t="s">
        <v>90</v>
      </c>
      <c r="F14" s="93">
        <v>0.87</v>
      </c>
      <c r="G14" s="93">
        <v>0.87</v>
      </c>
      <c r="H14" s="93">
        <v>0.87</v>
      </c>
      <c r="I14" s="93">
        <v>0.87</v>
      </c>
      <c r="J14" s="93">
        <v>0.87</v>
      </c>
    </row>
    <row r="15" ht="25" customHeight="1" spans="2:10">
      <c r="B15" s="89"/>
      <c r="C15" s="15"/>
      <c r="D15" s="15"/>
      <c r="E15" s="15" t="s">
        <v>91</v>
      </c>
      <c r="F15" s="94" t="s">
        <v>92</v>
      </c>
      <c r="G15" s="94"/>
      <c r="H15" s="94"/>
      <c r="I15" s="94"/>
      <c r="J15" s="94"/>
    </row>
    <row r="16" s="67" customFormat="1" ht="25" customHeight="1" spans="2:10">
      <c r="B16" s="89"/>
      <c r="C16" s="15"/>
      <c r="D16" s="15"/>
      <c r="E16" s="15" t="s">
        <v>93</v>
      </c>
      <c r="F16" s="95" t="s">
        <v>94</v>
      </c>
      <c r="G16" s="95" t="s">
        <v>94</v>
      </c>
      <c r="H16" s="95" t="s">
        <v>94</v>
      </c>
      <c r="I16" s="95" t="s">
        <v>94</v>
      </c>
      <c r="J16" s="95" t="s">
        <v>94</v>
      </c>
    </row>
    <row r="17" s="67" customFormat="1" ht="25" customHeight="1" spans="2:10">
      <c r="B17" s="89"/>
      <c r="C17" s="15"/>
      <c r="D17" s="15"/>
      <c r="E17" s="15" t="s">
        <v>95</v>
      </c>
      <c r="F17" s="95" t="s">
        <v>94</v>
      </c>
      <c r="G17" s="95" t="s">
        <v>94</v>
      </c>
      <c r="H17" s="95" t="s">
        <v>94</v>
      </c>
      <c r="I17" s="95" t="s">
        <v>94</v>
      </c>
      <c r="J17" s="95" t="s">
        <v>94</v>
      </c>
    </row>
    <row r="18" s="65" customFormat="1" ht="24.95" customHeight="1" spans="2:10">
      <c r="B18" s="89"/>
      <c r="C18" s="15"/>
      <c r="D18" s="15"/>
      <c r="E18" s="96" t="s">
        <v>96</v>
      </c>
      <c r="F18" s="94">
        <v>20</v>
      </c>
      <c r="G18" s="94">
        <v>20</v>
      </c>
      <c r="H18" s="94">
        <v>20</v>
      </c>
      <c r="I18" s="94">
        <v>20</v>
      </c>
      <c r="J18" s="94">
        <v>20</v>
      </c>
    </row>
    <row r="19" s="65" customFormat="1" ht="24.95" customHeight="1" spans="2:10">
      <c r="B19" s="89"/>
      <c r="C19" s="15"/>
      <c r="D19" s="15"/>
      <c r="E19" s="96" t="s">
        <v>97</v>
      </c>
      <c r="F19" s="97">
        <v>7</v>
      </c>
      <c r="G19" s="97">
        <v>7</v>
      </c>
      <c r="H19" s="97">
        <v>7</v>
      </c>
      <c r="I19" s="97">
        <v>7</v>
      </c>
      <c r="J19" s="97">
        <v>7</v>
      </c>
    </row>
    <row r="20" s="65" customFormat="1" ht="36" customHeight="1" spans="2:10">
      <c r="B20" s="89"/>
      <c r="C20" s="15"/>
      <c r="D20" s="15"/>
      <c r="E20" s="96" t="s">
        <v>98</v>
      </c>
      <c r="F20" s="98">
        <v>0.4</v>
      </c>
      <c r="G20" s="98">
        <v>0.4</v>
      </c>
      <c r="H20" s="98">
        <v>0.4</v>
      </c>
      <c r="I20" s="98">
        <v>0.4</v>
      </c>
      <c r="J20" s="98">
        <v>0.4</v>
      </c>
    </row>
    <row r="21" s="65" customFormat="1" ht="40" customHeight="1" spans="2:10">
      <c r="B21" s="89"/>
      <c r="C21" s="15"/>
      <c r="D21" s="15"/>
      <c r="E21" s="96" t="s">
        <v>99</v>
      </c>
      <c r="F21" s="98">
        <v>0.4</v>
      </c>
      <c r="G21" s="98">
        <v>0.4</v>
      </c>
      <c r="H21" s="98">
        <v>0.4</v>
      </c>
      <c r="I21" s="98">
        <v>0.4</v>
      </c>
      <c r="J21" s="98">
        <v>0.4</v>
      </c>
    </row>
    <row r="22" s="65" customFormat="1" ht="40" customHeight="1" spans="2:10">
      <c r="B22" s="89"/>
      <c r="C22" s="15"/>
      <c r="D22" s="15"/>
      <c r="E22" s="96" t="s">
        <v>100</v>
      </c>
      <c r="F22" s="99">
        <v>1</v>
      </c>
      <c r="G22" s="99">
        <v>1</v>
      </c>
      <c r="H22" s="99">
        <v>1</v>
      </c>
      <c r="I22" s="99">
        <v>1</v>
      </c>
      <c r="J22" s="99">
        <v>1</v>
      </c>
    </row>
    <row r="23" s="65" customFormat="1" ht="24.95" customHeight="1" spans="2:10">
      <c r="B23" s="89"/>
      <c r="C23" s="15"/>
      <c r="D23" s="15"/>
      <c r="E23" s="96" t="s">
        <v>101</v>
      </c>
      <c r="F23" s="100">
        <v>0.6</v>
      </c>
      <c r="G23" s="100">
        <v>0.6</v>
      </c>
      <c r="H23" s="100">
        <v>0.6</v>
      </c>
      <c r="I23" s="100">
        <v>0.6</v>
      </c>
      <c r="J23" s="100">
        <v>0.6</v>
      </c>
    </row>
    <row r="24" s="65" customFormat="1" ht="36" customHeight="1" spans="2:10">
      <c r="B24" s="89"/>
      <c r="C24" s="15"/>
      <c r="D24" s="15"/>
      <c r="E24" s="96" t="s">
        <v>102</v>
      </c>
      <c r="F24" s="99">
        <v>0.8</v>
      </c>
      <c r="G24" s="99">
        <v>0.8</v>
      </c>
      <c r="H24" s="99">
        <v>0.8</v>
      </c>
      <c r="I24" s="99">
        <v>0.8</v>
      </c>
      <c r="J24" s="99">
        <v>0.8</v>
      </c>
    </row>
    <row r="25" s="65" customFormat="1" ht="25" customHeight="1" spans="2:10">
      <c r="B25" s="89"/>
      <c r="C25" s="15"/>
      <c r="D25" s="15"/>
      <c r="E25" s="96" t="s">
        <v>103</v>
      </c>
      <c r="F25" s="95"/>
      <c r="G25" s="95"/>
      <c r="H25" s="95"/>
      <c r="I25" s="95">
        <v>1</v>
      </c>
      <c r="J25" s="95"/>
    </row>
    <row r="26" s="65" customFormat="1" ht="40" customHeight="1" spans="2:10">
      <c r="B26" s="89"/>
      <c r="C26" s="15"/>
      <c r="D26" s="15"/>
      <c r="E26" s="96" t="s">
        <v>104</v>
      </c>
      <c r="F26" s="95" t="s">
        <v>94</v>
      </c>
      <c r="G26" s="95" t="s">
        <v>94</v>
      </c>
      <c r="H26" s="95" t="s">
        <v>94</v>
      </c>
      <c r="I26" s="95" t="s">
        <v>94</v>
      </c>
      <c r="J26" s="95" t="s">
        <v>94</v>
      </c>
    </row>
    <row r="27" s="65" customFormat="1" ht="34" customHeight="1" spans="2:10">
      <c r="B27" s="89"/>
      <c r="C27" s="15"/>
      <c r="D27" s="15"/>
      <c r="E27" s="96" t="s">
        <v>105</v>
      </c>
      <c r="F27" s="101">
        <v>1</v>
      </c>
      <c r="G27" s="101"/>
      <c r="H27" s="101">
        <v>1</v>
      </c>
      <c r="I27" s="101">
        <v>1</v>
      </c>
      <c r="J27" s="101">
        <v>1</v>
      </c>
    </row>
    <row r="28" s="65" customFormat="1" ht="25" customHeight="1" spans="2:10">
      <c r="B28" s="89"/>
      <c r="C28" s="15"/>
      <c r="D28" s="15"/>
      <c r="E28" s="96" t="s">
        <v>106</v>
      </c>
      <c r="F28" s="95">
        <v>1</v>
      </c>
      <c r="G28" s="95"/>
      <c r="H28" s="95"/>
      <c r="I28" s="95"/>
      <c r="J28" s="95"/>
    </row>
    <row r="29" s="65" customFormat="1" ht="25" customHeight="1" spans="2:10">
      <c r="B29" s="89"/>
      <c r="C29" s="15"/>
      <c r="D29" s="15"/>
      <c r="E29" s="96" t="s">
        <v>107</v>
      </c>
      <c r="F29" s="101">
        <v>4</v>
      </c>
      <c r="G29" s="101">
        <v>2</v>
      </c>
      <c r="H29" s="101">
        <v>4</v>
      </c>
      <c r="I29" s="101">
        <v>4</v>
      </c>
      <c r="J29" s="101">
        <v>4</v>
      </c>
    </row>
    <row r="30" s="65" customFormat="1" ht="25" customHeight="1" spans="2:10">
      <c r="B30" s="89"/>
      <c r="C30" s="15"/>
      <c r="D30" s="15"/>
      <c r="E30" s="96" t="s">
        <v>108</v>
      </c>
      <c r="F30" s="101" t="s">
        <v>109</v>
      </c>
      <c r="G30" s="101" t="s">
        <v>109</v>
      </c>
      <c r="H30" s="101" t="s">
        <v>109</v>
      </c>
      <c r="I30" s="101" t="s">
        <v>109</v>
      </c>
      <c r="J30" s="101" t="s">
        <v>109</v>
      </c>
    </row>
    <row r="31" s="65" customFormat="1" ht="25" customHeight="1" spans="2:10">
      <c r="B31" s="89"/>
      <c r="C31" s="15"/>
      <c r="D31" s="15"/>
      <c r="E31" s="96" t="s">
        <v>110</v>
      </c>
      <c r="F31" s="102">
        <v>1</v>
      </c>
      <c r="G31" s="95"/>
      <c r="H31" s="95"/>
      <c r="I31" s="95"/>
      <c r="J31" s="95"/>
    </row>
    <row r="32" s="68" customFormat="1" ht="25" customHeight="1" spans="2:10">
      <c r="B32" s="89"/>
      <c r="C32" s="15"/>
      <c r="D32" s="15"/>
      <c r="E32" s="96" t="s">
        <v>111</v>
      </c>
      <c r="F32" s="94"/>
      <c r="G32" s="94"/>
      <c r="H32" s="94"/>
      <c r="I32" s="94"/>
      <c r="J32" s="94">
        <v>1</v>
      </c>
    </row>
    <row r="33" ht="32" customHeight="1" spans="2:10">
      <c r="B33" s="89"/>
      <c r="C33" s="15"/>
      <c r="D33" s="15"/>
      <c r="E33" s="96" t="s">
        <v>112</v>
      </c>
      <c r="F33" s="94" t="s">
        <v>113</v>
      </c>
      <c r="G33" s="94"/>
      <c r="H33" s="94"/>
      <c r="I33" s="94"/>
      <c r="J33" s="94"/>
    </row>
    <row r="34" s="64" customFormat="1" ht="25" customHeight="1" spans="2:10">
      <c r="B34" s="89"/>
      <c r="C34" s="15"/>
      <c r="D34" s="15"/>
      <c r="E34" s="96" t="s">
        <v>114</v>
      </c>
      <c r="F34" s="103"/>
      <c r="G34" s="103">
        <v>1</v>
      </c>
      <c r="H34" s="103"/>
      <c r="I34" s="103">
        <v>1</v>
      </c>
      <c r="J34" s="103"/>
    </row>
    <row r="35" ht="25" customHeight="1" spans="2:10">
      <c r="B35" s="89"/>
      <c r="C35" s="15"/>
      <c r="D35" s="15"/>
      <c r="E35" s="96" t="s">
        <v>115</v>
      </c>
      <c r="F35" s="99"/>
      <c r="G35" s="99">
        <v>1</v>
      </c>
      <c r="H35" s="99"/>
      <c r="I35" s="99">
        <v>1</v>
      </c>
      <c r="J35" s="99"/>
    </row>
    <row r="36" ht="25" customHeight="1" spans="2:10">
      <c r="B36" s="89"/>
      <c r="C36" s="15"/>
      <c r="D36" s="15"/>
      <c r="E36" s="96" t="s">
        <v>116</v>
      </c>
      <c r="F36" s="99"/>
      <c r="G36" s="99">
        <v>1</v>
      </c>
      <c r="H36" s="99"/>
      <c r="I36" s="99">
        <v>1</v>
      </c>
      <c r="J36" s="99"/>
    </row>
    <row r="37" s="64" customFormat="1" ht="29" customHeight="1" spans="2:10">
      <c r="B37" s="89"/>
      <c r="C37" s="15"/>
      <c r="D37" s="15"/>
      <c r="E37" s="96" t="s">
        <v>117</v>
      </c>
      <c r="F37" s="94" t="s">
        <v>118</v>
      </c>
      <c r="G37" s="94"/>
      <c r="H37" s="94"/>
      <c r="I37" s="94"/>
      <c r="J37" s="94"/>
    </row>
    <row r="38" s="64" customFormat="1" ht="42" customHeight="1" spans="2:10">
      <c r="B38" s="89"/>
      <c r="C38" s="15"/>
      <c r="D38" s="15"/>
      <c r="E38" s="96" t="s">
        <v>119</v>
      </c>
      <c r="F38" s="103" t="s">
        <v>120</v>
      </c>
      <c r="G38" s="103"/>
      <c r="H38" s="103"/>
      <c r="I38" s="103"/>
      <c r="J38" s="103"/>
    </row>
    <row r="39" ht="38" customHeight="1" spans="2:10">
      <c r="B39" s="89"/>
      <c r="C39" s="15"/>
      <c r="D39" s="15"/>
      <c r="E39" s="96" t="s">
        <v>121</v>
      </c>
      <c r="F39" s="103"/>
      <c r="G39" s="103"/>
      <c r="H39" s="103">
        <v>1</v>
      </c>
      <c r="I39" s="103"/>
      <c r="J39" s="94"/>
    </row>
    <row r="40" s="64" customFormat="1" ht="39" customHeight="1" spans="2:10">
      <c r="B40" s="89"/>
      <c r="C40" s="15"/>
      <c r="D40" s="15"/>
      <c r="E40" s="96" t="s">
        <v>122</v>
      </c>
      <c r="F40" s="104"/>
      <c r="G40" s="103"/>
      <c r="H40" s="103">
        <v>1</v>
      </c>
      <c r="I40" s="103"/>
      <c r="J40" s="94"/>
    </row>
    <row r="41" ht="25" customHeight="1" spans="2:10">
      <c r="B41" s="89"/>
      <c r="C41" s="15"/>
      <c r="D41" s="15"/>
      <c r="E41" s="105" t="s">
        <v>123</v>
      </c>
      <c r="F41" s="94">
        <v>1</v>
      </c>
      <c r="G41" s="94">
        <v>1</v>
      </c>
      <c r="H41" s="94">
        <v>1</v>
      </c>
      <c r="I41" s="94">
        <v>1</v>
      </c>
      <c r="J41" s="94">
        <v>1</v>
      </c>
    </row>
    <row r="42" ht="25" customHeight="1" spans="2:10">
      <c r="B42" s="89"/>
      <c r="C42" s="15"/>
      <c r="D42" s="94" t="s">
        <v>124</v>
      </c>
      <c r="E42" s="96" t="s">
        <v>125</v>
      </c>
      <c r="F42" s="95" t="s">
        <v>126</v>
      </c>
      <c r="G42" s="95" t="s">
        <v>126</v>
      </c>
      <c r="H42" s="95" t="s">
        <v>126</v>
      </c>
      <c r="I42" s="95" t="s">
        <v>126</v>
      </c>
      <c r="J42" s="95" t="s">
        <v>126</v>
      </c>
    </row>
    <row r="43" ht="25" customHeight="1" spans="2:10">
      <c r="B43" s="89"/>
      <c r="C43" s="15"/>
      <c r="D43" s="94"/>
      <c r="E43" s="96" t="s">
        <v>127</v>
      </c>
      <c r="F43" s="106"/>
      <c r="G43" s="107"/>
      <c r="H43" s="107"/>
      <c r="I43" s="107"/>
      <c r="J43" s="99" t="s">
        <v>128</v>
      </c>
    </row>
    <row r="44" ht="25" customHeight="1" spans="2:10">
      <c r="B44" s="89"/>
      <c r="C44" s="15"/>
      <c r="D44" s="94"/>
      <c r="E44" s="96" t="s">
        <v>129</v>
      </c>
      <c r="F44" s="96" t="s">
        <v>130</v>
      </c>
      <c r="G44" s="96" t="s">
        <v>130</v>
      </c>
      <c r="H44" s="96" t="s">
        <v>130</v>
      </c>
      <c r="I44" s="96" t="s">
        <v>130</v>
      </c>
      <c r="J44" s="96" t="s">
        <v>130</v>
      </c>
    </row>
    <row r="45" ht="25" customHeight="1" spans="2:10">
      <c r="B45" s="89"/>
      <c r="C45" s="15"/>
      <c r="D45" s="94"/>
      <c r="E45" s="96" t="s">
        <v>131</v>
      </c>
      <c r="F45" s="99">
        <v>1</v>
      </c>
      <c r="G45" s="99">
        <v>1</v>
      </c>
      <c r="H45" s="99">
        <v>1</v>
      </c>
      <c r="I45" s="99">
        <v>1</v>
      </c>
      <c r="J45" s="99">
        <v>1</v>
      </c>
    </row>
    <row r="46" ht="25" customHeight="1" spans="2:10">
      <c r="B46" s="89"/>
      <c r="C46" s="15"/>
      <c r="D46" s="94"/>
      <c r="E46" s="96" t="s">
        <v>132</v>
      </c>
      <c r="F46" s="99">
        <v>0.75</v>
      </c>
      <c r="G46" s="99">
        <v>0.75</v>
      </c>
      <c r="H46" s="99">
        <v>0.75</v>
      </c>
      <c r="I46" s="99">
        <v>0.75</v>
      </c>
      <c r="J46" s="99">
        <v>0.75</v>
      </c>
    </row>
    <row r="47" s="64" customFormat="1" ht="25" customHeight="1" spans="2:10">
      <c r="B47" s="89"/>
      <c r="C47" s="15"/>
      <c r="D47" s="94"/>
      <c r="E47" s="96" t="s">
        <v>133</v>
      </c>
      <c r="F47" s="96">
        <v>610</v>
      </c>
      <c r="G47" s="96"/>
      <c r="H47" s="96"/>
      <c r="I47" s="96"/>
      <c r="J47" s="96"/>
    </row>
    <row r="48" ht="25" customHeight="1" spans="2:10">
      <c r="B48" s="89"/>
      <c r="C48" s="15"/>
      <c r="D48" s="94"/>
      <c r="E48" s="96" t="s">
        <v>134</v>
      </c>
      <c r="F48" s="96"/>
      <c r="G48" s="96" t="s">
        <v>135</v>
      </c>
      <c r="H48" s="96"/>
      <c r="I48" s="96" t="s">
        <v>135</v>
      </c>
      <c r="J48" s="96"/>
    </row>
    <row r="49" ht="25" customHeight="1" spans="2:10">
      <c r="B49" s="89"/>
      <c r="C49" s="15"/>
      <c r="D49" s="94"/>
      <c r="E49" s="96" t="s">
        <v>136</v>
      </c>
      <c r="F49" s="96"/>
      <c r="G49" s="96" t="s">
        <v>135</v>
      </c>
      <c r="H49" s="96"/>
      <c r="I49" s="96" t="s">
        <v>135</v>
      </c>
      <c r="J49" s="96"/>
    </row>
    <row r="50" ht="25" customHeight="1" spans="2:10">
      <c r="B50" s="89"/>
      <c r="C50" s="15"/>
      <c r="D50" s="94"/>
      <c r="E50" s="96" t="s">
        <v>137</v>
      </c>
      <c r="F50" s="96"/>
      <c r="G50" s="96" t="s">
        <v>138</v>
      </c>
      <c r="H50" s="96"/>
      <c r="I50" s="96" t="s">
        <v>138</v>
      </c>
      <c r="J50" s="96"/>
    </row>
    <row r="51" ht="25" customHeight="1" spans="2:10">
      <c r="B51" s="89"/>
      <c r="C51" s="15"/>
      <c r="D51" s="94"/>
      <c r="E51" s="96" t="s">
        <v>139</v>
      </c>
      <c r="F51" s="96"/>
      <c r="G51" s="96" t="s">
        <v>138</v>
      </c>
      <c r="H51" s="96"/>
      <c r="I51" s="96" t="s">
        <v>138</v>
      </c>
      <c r="J51" s="96"/>
    </row>
    <row r="52" ht="25" customHeight="1" spans="2:10">
      <c r="B52" s="89"/>
      <c r="C52" s="15"/>
      <c r="D52" s="94"/>
      <c r="E52" s="96" t="s">
        <v>140</v>
      </c>
      <c r="F52" s="108" t="s">
        <v>141</v>
      </c>
      <c r="G52" s="109"/>
      <c r="H52" s="109"/>
      <c r="I52" s="109"/>
      <c r="J52" s="115"/>
    </row>
    <row r="53" ht="25" customHeight="1" spans="2:10">
      <c r="B53" s="89"/>
      <c r="C53" s="15"/>
      <c r="D53" s="94"/>
      <c r="E53" s="94" t="s">
        <v>142</v>
      </c>
      <c r="F53" s="108" t="s">
        <v>141</v>
      </c>
      <c r="G53" s="109"/>
      <c r="H53" s="109"/>
      <c r="I53" s="109"/>
      <c r="J53" s="115"/>
    </row>
    <row r="54" ht="36" customHeight="1" spans="2:10">
      <c r="B54" s="89"/>
      <c r="C54" s="15"/>
      <c r="D54" s="94"/>
      <c r="E54" s="96" t="s">
        <v>143</v>
      </c>
      <c r="F54" s="94"/>
      <c r="G54" s="94"/>
      <c r="H54" s="94" t="s">
        <v>94</v>
      </c>
      <c r="I54" s="94"/>
      <c r="J54" s="94"/>
    </row>
    <row r="55" ht="25" customHeight="1" spans="2:10">
      <c r="B55" s="89"/>
      <c r="C55" s="15"/>
      <c r="D55" s="94"/>
      <c r="E55" s="96" t="s">
        <v>144</v>
      </c>
      <c r="F55" s="94"/>
      <c r="G55" s="94"/>
      <c r="H55" s="94" t="s">
        <v>145</v>
      </c>
      <c r="I55" s="94"/>
      <c r="J55" s="94"/>
    </row>
    <row r="56" ht="25" customHeight="1" spans="2:10">
      <c r="B56" s="89"/>
      <c r="C56" s="15"/>
      <c r="D56" s="94"/>
      <c r="E56" s="96" t="s">
        <v>146</v>
      </c>
      <c r="F56" s="94"/>
      <c r="G56" s="94"/>
      <c r="H56" s="94" t="s">
        <v>147</v>
      </c>
      <c r="I56" s="94"/>
      <c r="J56" s="94"/>
    </row>
    <row r="57" ht="25" customHeight="1" spans="2:10">
      <c r="B57" s="89"/>
      <c r="C57" s="15"/>
      <c r="D57" s="94"/>
      <c r="E57" s="96" t="s">
        <v>148</v>
      </c>
      <c r="F57" s="96"/>
      <c r="G57" s="96"/>
      <c r="H57" s="96" t="s">
        <v>149</v>
      </c>
      <c r="I57" s="96"/>
      <c r="J57" s="96"/>
    </row>
    <row r="58" ht="25" customHeight="1" spans="2:10">
      <c r="B58" s="89"/>
      <c r="C58" s="15"/>
      <c r="D58" s="94"/>
      <c r="E58" s="96" t="s">
        <v>150</v>
      </c>
      <c r="F58" s="99"/>
      <c r="G58" s="99"/>
      <c r="H58" s="99">
        <v>0.85</v>
      </c>
      <c r="I58" s="99"/>
      <c r="J58" s="99"/>
    </row>
    <row r="59" ht="33" customHeight="1" spans="2:10">
      <c r="B59" s="89"/>
      <c r="C59" s="15"/>
      <c r="D59" s="94"/>
      <c r="E59" s="96" t="s">
        <v>151</v>
      </c>
      <c r="F59" s="99"/>
      <c r="G59" s="99"/>
      <c r="H59" s="99">
        <v>1</v>
      </c>
      <c r="I59" s="99"/>
      <c r="J59" s="99"/>
    </row>
    <row r="60" s="64" customFormat="1" ht="37" customHeight="1" spans="2:10">
      <c r="B60" s="89"/>
      <c r="C60" s="15"/>
      <c r="D60" s="94"/>
      <c r="E60" s="105" t="s">
        <v>152</v>
      </c>
      <c r="F60" s="99">
        <v>1</v>
      </c>
      <c r="G60" s="99">
        <v>1</v>
      </c>
      <c r="H60" s="99">
        <v>1</v>
      </c>
      <c r="I60" s="99">
        <v>1</v>
      </c>
      <c r="J60" s="99">
        <v>1</v>
      </c>
    </row>
    <row r="61" s="1" customFormat="1" ht="25" customHeight="1" spans="2:10">
      <c r="B61" s="89"/>
      <c r="C61" s="15"/>
      <c r="D61" s="94" t="s">
        <v>153</v>
      </c>
      <c r="E61" s="105" t="s">
        <v>154</v>
      </c>
      <c r="F61" s="99">
        <v>1</v>
      </c>
      <c r="G61" s="99"/>
      <c r="H61" s="99"/>
      <c r="I61" s="99"/>
      <c r="J61" s="99"/>
    </row>
    <row r="62" s="1" customFormat="1" ht="37" customHeight="1" spans="2:10">
      <c r="B62" s="89"/>
      <c r="C62" s="15"/>
      <c r="D62" s="94"/>
      <c r="E62" s="105" t="s">
        <v>155</v>
      </c>
      <c r="F62" s="96" t="s">
        <v>156</v>
      </c>
      <c r="G62" s="96"/>
      <c r="H62" s="96"/>
      <c r="I62" s="96"/>
      <c r="J62" s="96"/>
    </row>
    <row r="63" ht="25" customHeight="1" spans="2:10">
      <c r="B63" s="89"/>
      <c r="C63" s="15"/>
      <c r="D63" s="105"/>
      <c r="E63" s="96" t="s">
        <v>157</v>
      </c>
      <c r="F63" s="107">
        <v>1</v>
      </c>
      <c r="G63" s="107">
        <v>1</v>
      </c>
      <c r="H63" s="107">
        <v>1</v>
      </c>
      <c r="I63" s="107">
        <v>1</v>
      </c>
      <c r="J63" s="107">
        <v>1</v>
      </c>
    </row>
    <row r="64" ht="25" customHeight="1" spans="2:10">
      <c r="B64" s="89"/>
      <c r="C64" s="15"/>
      <c r="D64" s="105"/>
      <c r="E64" s="96" t="s">
        <v>158</v>
      </c>
      <c r="F64" s="99" t="s">
        <v>159</v>
      </c>
      <c r="G64" s="99"/>
      <c r="H64" s="99"/>
      <c r="I64" s="99"/>
      <c r="J64" s="99"/>
    </row>
    <row r="65" ht="40" customHeight="1" spans="2:10">
      <c r="B65" s="89"/>
      <c r="C65" s="15"/>
      <c r="D65" s="105"/>
      <c r="E65" s="96" t="s">
        <v>160</v>
      </c>
      <c r="F65" s="99" t="s">
        <v>161</v>
      </c>
      <c r="G65" s="99"/>
      <c r="H65" s="99"/>
      <c r="I65" s="99"/>
      <c r="J65" s="99"/>
    </row>
    <row r="66" ht="25" customHeight="1" spans="2:10">
      <c r="B66" s="89"/>
      <c r="C66" s="15"/>
      <c r="D66" s="105"/>
      <c r="E66" s="96" t="s">
        <v>162</v>
      </c>
      <c r="F66" s="99" t="s">
        <v>163</v>
      </c>
      <c r="G66" s="99"/>
      <c r="H66" s="99"/>
      <c r="I66" s="99"/>
      <c r="J66" s="99"/>
    </row>
    <row r="67" s="64" customFormat="1" ht="37" customHeight="1" spans="2:10">
      <c r="B67" s="89"/>
      <c r="C67" s="15"/>
      <c r="D67" s="105"/>
      <c r="E67" s="96" t="s">
        <v>164</v>
      </c>
      <c r="F67" s="99" t="s">
        <v>165</v>
      </c>
      <c r="G67" s="99"/>
      <c r="H67" s="99"/>
      <c r="I67" s="99"/>
      <c r="J67" s="99"/>
    </row>
    <row r="68" s="67" customFormat="1" ht="25" customHeight="1" spans="2:10">
      <c r="B68" s="89"/>
      <c r="C68" s="15" t="s">
        <v>166</v>
      </c>
      <c r="D68" s="15" t="s">
        <v>167</v>
      </c>
      <c r="E68" s="15" t="s">
        <v>168</v>
      </c>
      <c r="F68" s="93" t="s">
        <v>169</v>
      </c>
      <c r="G68" s="93" t="s">
        <v>169</v>
      </c>
      <c r="H68" s="93" t="s">
        <v>169</v>
      </c>
      <c r="I68" s="93" t="s">
        <v>169</v>
      </c>
      <c r="J68" s="93" t="s">
        <v>169</v>
      </c>
    </row>
    <row r="69" s="64" customFormat="1" ht="25" customHeight="1" spans="2:10">
      <c r="B69" s="89"/>
      <c r="C69" s="15"/>
      <c r="D69" s="15"/>
      <c r="E69" s="15" t="s">
        <v>170</v>
      </c>
      <c r="F69" s="93">
        <v>0.89</v>
      </c>
      <c r="G69" s="93">
        <v>0.89</v>
      </c>
      <c r="H69" s="93">
        <v>0.89</v>
      </c>
      <c r="I69" s="93">
        <v>0.89</v>
      </c>
      <c r="J69" s="93">
        <v>0.89</v>
      </c>
    </row>
    <row r="70" s="64" customFormat="1" ht="25" customHeight="1" spans="2:10">
      <c r="B70" s="89"/>
      <c r="C70" s="15"/>
      <c r="D70" s="15"/>
      <c r="E70" s="15" t="s">
        <v>171</v>
      </c>
      <c r="F70" s="116">
        <v>1</v>
      </c>
      <c r="G70" s="116">
        <v>1</v>
      </c>
      <c r="H70" s="116">
        <v>1</v>
      </c>
      <c r="I70" s="116">
        <v>1</v>
      </c>
      <c r="J70" s="116">
        <v>1</v>
      </c>
    </row>
    <row r="71" s="64" customFormat="1" ht="25" customHeight="1" spans="2:10">
      <c r="B71" s="89"/>
      <c r="C71" s="15"/>
      <c r="D71" s="15"/>
      <c r="E71" s="15" t="s">
        <v>172</v>
      </c>
      <c r="F71" s="116">
        <v>0.98</v>
      </c>
      <c r="G71" s="116">
        <v>0.98</v>
      </c>
      <c r="H71" s="116">
        <v>0.98</v>
      </c>
      <c r="I71" s="116">
        <v>0.98</v>
      </c>
      <c r="J71" s="116">
        <v>0.98</v>
      </c>
    </row>
    <row r="72" ht="25" customHeight="1" spans="2:10">
      <c r="B72" s="89"/>
      <c r="C72" s="15"/>
      <c r="D72" s="15"/>
      <c r="E72" s="96" t="s">
        <v>173</v>
      </c>
      <c r="F72" s="99" t="s">
        <v>174</v>
      </c>
      <c r="G72" s="99"/>
      <c r="H72" s="99"/>
      <c r="I72" s="99"/>
      <c r="J72" s="99"/>
    </row>
    <row r="73" ht="25" customHeight="1" spans="2:10">
      <c r="B73" s="89"/>
      <c r="C73" s="15"/>
      <c r="D73" s="15"/>
      <c r="E73" s="96" t="s">
        <v>175</v>
      </c>
      <c r="F73" s="99">
        <v>0</v>
      </c>
      <c r="G73" s="99">
        <v>0</v>
      </c>
      <c r="H73" s="99">
        <v>0</v>
      </c>
      <c r="I73" s="99">
        <v>0</v>
      </c>
      <c r="J73" s="99">
        <v>0</v>
      </c>
    </row>
    <row r="74" ht="42" customHeight="1" spans="2:10">
      <c r="B74" s="89"/>
      <c r="C74" s="15"/>
      <c r="D74" s="15"/>
      <c r="E74" s="96" t="s">
        <v>176</v>
      </c>
      <c r="F74" s="96"/>
      <c r="G74" s="96" t="s">
        <v>177</v>
      </c>
      <c r="H74" s="96"/>
      <c r="I74" s="96" t="s">
        <v>177</v>
      </c>
      <c r="J74" s="96"/>
    </row>
    <row r="75" ht="25" customHeight="1" spans="2:10">
      <c r="B75" s="89"/>
      <c r="C75" s="15"/>
      <c r="D75" s="15"/>
      <c r="E75" s="96" t="s">
        <v>178</v>
      </c>
      <c r="F75" s="94" t="s">
        <v>141</v>
      </c>
      <c r="G75" s="94" t="s">
        <v>141</v>
      </c>
      <c r="H75" s="94" t="s">
        <v>141</v>
      </c>
      <c r="I75" s="94" t="s">
        <v>141</v>
      </c>
      <c r="J75" s="94" t="s">
        <v>141</v>
      </c>
    </row>
    <row r="76" ht="25" customHeight="1" spans="2:10">
      <c r="B76" s="89"/>
      <c r="C76" s="15"/>
      <c r="D76" s="15"/>
      <c r="E76" s="96" t="s">
        <v>179</v>
      </c>
      <c r="F76" s="96"/>
      <c r="G76" s="96"/>
      <c r="H76" s="96" t="s">
        <v>180</v>
      </c>
      <c r="I76" s="96"/>
      <c r="J76" s="96"/>
    </row>
    <row r="77" s="1" customFormat="1" ht="33" customHeight="1" spans="2:10">
      <c r="B77" s="89"/>
      <c r="C77" s="15"/>
      <c r="D77" s="117" t="s">
        <v>181</v>
      </c>
      <c r="E77" s="96" t="s">
        <v>182</v>
      </c>
      <c r="F77" s="96" t="s">
        <v>183</v>
      </c>
      <c r="G77" s="96" t="s">
        <v>183</v>
      </c>
      <c r="H77" s="96" t="s">
        <v>183</v>
      </c>
      <c r="I77" s="96" t="s">
        <v>183</v>
      </c>
      <c r="J77" s="96" t="s">
        <v>183</v>
      </c>
    </row>
    <row r="78" s="69" customFormat="1" ht="25" customHeight="1" spans="2:10">
      <c r="B78" s="89"/>
      <c r="C78" s="105" t="s">
        <v>184</v>
      </c>
      <c r="D78" s="105" t="s">
        <v>185</v>
      </c>
      <c r="E78" s="96" t="s">
        <v>186</v>
      </c>
      <c r="F78" s="96" t="s">
        <v>187</v>
      </c>
      <c r="G78" s="96" t="s">
        <v>187</v>
      </c>
      <c r="H78" s="96" t="s">
        <v>187</v>
      </c>
      <c r="I78" s="96" t="s">
        <v>187</v>
      </c>
      <c r="J78" s="96" t="s">
        <v>187</v>
      </c>
    </row>
    <row r="79" ht="41" customHeight="1" spans="2:10">
      <c r="B79" s="89"/>
      <c r="C79" s="105"/>
      <c r="D79" s="105"/>
      <c r="E79" s="96" t="s">
        <v>188</v>
      </c>
      <c r="F79" s="99">
        <v>0.8</v>
      </c>
      <c r="G79" s="99">
        <v>0.8</v>
      </c>
      <c r="H79" s="99">
        <v>0.8</v>
      </c>
      <c r="I79" s="99">
        <v>0.8</v>
      </c>
      <c r="J79" s="99">
        <v>0.8</v>
      </c>
    </row>
    <row r="80" ht="25" customHeight="1" spans="2:10">
      <c r="B80" s="89"/>
      <c r="C80" s="105"/>
      <c r="D80" s="105"/>
      <c r="E80" s="96" t="s">
        <v>189</v>
      </c>
      <c r="F80" s="95"/>
      <c r="G80" s="95" t="s">
        <v>145</v>
      </c>
      <c r="H80" s="95"/>
      <c r="I80" s="95" t="s">
        <v>145</v>
      </c>
      <c r="J80" s="95"/>
    </row>
    <row r="81" ht="25" customHeight="1" spans="2:10">
      <c r="B81" s="89"/>
      <c r="C81" s="105"/>
      <c r="D81" s="105"/>
      <c r="E81" s="96" t="s">
        <v>190</v>
      </c>
      <c r="F81" s="99" t="s">
        <v>191</v>
      </c>
      <c r="G81" s="99"/>
      <c r="H81" s="99"/>
      <c r="I81" s="99"/>
      <c r="J81" s="99"/>
    </row>
    <row r="82" ht="25" customHeight="1" spans="2:10">
      <c r="B82" s="89"/>
      <c r="C82" s="105"/>
      <c r="D82" s="105"/>
      <c r="E82" s="96" t="s">
        <v>192</v>
      </c>
      <c r="F82" s="99">
        <v>0.9</v>
      </c>
      <c r="G82" s="99"/>
      <c r="H82" s="99"/>
      <c r="I82" s="99"/>
      <c r="J82" s="99"/>
    </row>
    <row r="83" ht="25" customHeight="1" spans="2:10">
      <c r="B83" s="89"/>
      <c r="C83" s="105"/>
      <c r="D83" s="105"/>
      <c r="E83" s="96" t="s">
        <v>193</v>
      </c>
      <c r="F83" s="118">
        <v>0.85</v>
      </c>
      <c r="G83" s="119"/>
      <c r="H83" s="119"/>
      <c r="I83" s="119"/>
      <c r="J83" s="122"/>
    </row>
    <row r="84" ht="25" customHeight="1" spans="2:10">
      <c r="B84" s="89"/>
      <c r="C84" s="105"/>
      <c r="D84" s="105"/>
      <c r="E84" s="96" t="s">
        <v>194</v>
      </c>
      <c r="F84" s="99"/>
      <c r="G84" s="99"/>
      <c r="H84" s="99" t="s">
        <v>145</v>
      </c>
      <c r="I84" s="99"/>
      <c r="J84" s="99"/>
    </row>
    <row r="85" ht="39" customHeight="1" spans="2:10">
      <c r="B85" s="89"/>
      <c r="C85" s="105"/>
      <c r="D85" s="105"/>
      <c r="E85" s="96" t="s">
        <v>195</v>
      </c>
      <c r="F85" s="99"/>
      <c r="G85" s="99"/>
      <c r="H85" s="99">
        <v>0.9</v>
      </c>
      <c r="I85" s="99"/>
      <c r="J85" s="99"/>
    </row>
    <row r="86" s="70" customFormat="1" ht="25" customHeight="1" spans="2:10">
      <c r="B86" s="89"/>
      <c r="C86" s="105"/>
      <c r="D86" s="105"/>
      <c r="E86" s="105" t="s">
        <v>196</v>
      </c>
      <c r="F86" s="100">
        <v>1</v>
      </c>
      <c r="G86" s="100">
        <v>1</v>
      </c>
      <c r="H86" s="100">
        <v>1</v>
      </c>
      <c r="I86" s="100">
        <v>1</v>
      </c>
      <c r="J86" s="100">
        <v>1</v>
      </c>
    </row>
    <row r="87" s="70" customFormat="1" ht="48" customHeight="1" spans="2:10">
      <c r="B87" s="120" t="s">
        <v>197</v>
      </c>
      <c r="C87" s="121"/>
      <c r="D87" s="121"/>
      <c r="E87" s="121"/>
      <c r="F87" s="121"/>
      <c r="G87" s="121"/>
      <c r="H87" s="121"/>
      <c r="I87" s="121"/>
      <c r="J87" s="121"/>
    </row>
  </sheetData>
  <mergeCells count="52">
    <mergeCell ref="B2:J2"/>
    <mergeCell ref="B3:C3"/>
    <mergeCell ref="D3:J3"/>
    <mergeCell ref="B4:C4"/>
    <mergeCell ref="D4:E4"/>
    <mergeCell ref="F4:G4"/>
    <mergeCell ref="H4:J4"/>
    <mergeCell ref="B5:C5"/>
    <mergeCell ref="D5:E5"/>
    <mergeCell ref="F5:G5"/>
    <mergeCell ref="H5:J5"/>
    <mergeCell ref="D6:E6"/>
    <mergeCell ref="F6:J6"/>
    <mergeCell ref="D7:E7"/>
    <mergeCell ref="F7:J7"/>
    <mergeCell ref="D8:E8"/>
    <mergeCell ref="F8:J8"/>
    <mergeCell ref="F11:J11"/>
    <mergeCell ref="F15:J15"/>
    <mergeCell ref="F33:J33"/>
    <mergeCell ref="F37:J37"/>
    <mergeCell ref="F38:J38"/>
    <mergeCell ref="F47:J47"/>
    <mergeCell ref="F52:J52"/>
    <mergeCell ref="F53:J53"/>
    <mergeCell ref="F61:J61"/>
    <mergeCell ref="F62:J62"/>
    <mergeCell ref="F64:J64"/>
    <mergeCell ref="F65:J65"/>
    <mergeCell ref="F66:J66"/>
    <mergeCell ref="F67:J67"/>
    <mergeCell ref="F72:J72"/>
    <mergeCell ref="F81:J81"/>
    <mergeCell ref="F82:J82"/>
    <mergeCell ref="F83:J83"/>
    <mergeCell ref="B87:J87"/>
    <mergeCell ref="B11:B86"/>
    <mergeCell ref="C11:C12"/>
    <mergeCell ref="C13:C67"/>
    <mergeCell ref="C68:C77"/>
    <mergeCell ref="C78:C86"/>
    <mergeCell ref="D11:D12"/>
    <mergeCell ref="D13:D41"/>
    <mergeCell ref="D42:D60"/>
    <mergeCell ref="D61:D62"/>
    <mergeCell ref="D63:D67"/>
    <mergeCell ref="D68:D76"/>
    <mergeCell ref="D78:D86"/>
    <mergeCell ref="E11:E12"/>
    <mergeCell ref="B6:C8"/>
    <mergeCell ref="B9:C10"/>
    <mergeCell ref="D9:J10"/>
  </mergeCells>
  <pageMargins left="0.751388888888889" right="0.590277777777778" top="1" bottom="0.668055555555556" header="0.5" footer="0.5"/>
  <pageSetup paperSize="9" scale="71"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XEQ22"/>
  <sheetViews>
    <sheetView showGridLines="0" workbookViewId="0">
      <selection activeCell="D4" sqref="D4:E4"/>
    </sheetView>
  </sheetViews>
  <sheetFormatPr defaultColWidth="9" defaultRowHeight="13.5"/>
  <cols>
    <col min="1" max="1" width="9" style="19"/>
    <col min="2" max="2" width="8.75" style="20" customWidth="1"/>
    <col min="3" max="3" width="10.25" style="17" customWidth="1"/>
    <col min="4" max="4" width="9.75" style="17" customWidth="1"/>
    <col min="5" max="5" width="22.5" style="20" customWidth="1"/>
    <col min="6" max="9" width="7.63333333333333" style="20" customWidth="1"/>
    <col min="10" max="10" width="10.3833333333333" style="20" customWidth="1"/>
    <col min="11" max="16366" width="9" style="17"/>
    <col min="16367" max="16384" width="9" style="19"/>
  </cols>
  <sheetData>
    <row r="1" s="17" customFormat="1" ht="23.1" customHeight="1" spans="2:10">
      <c r="B1" s="2" t="s">
        <v>198</v>
      </c>
      <c r="C1" s="21"/>
      <c r="D1" s="21"/>
      <c r="E1" s="22"/>
      <c r="F1" s="20"/>
      <c r="G1" s="20"/>
      <c r="H1" s="20"/>
      <c r="I1" s="20"/>
      <c r="J1" s="20"/>
    </row>
    <row r="2" s="17" customFormat="1" ht="21" spans="2:10">
      <c r="B2" s="23" t="s">
        <v>199</v>
      </c>
      <c r="C2" s="23"/>
      <c r="D2" s="23"/>
      <c r="E2" s="23"/>
      <c r="F2" s="23"/>
      <c r="G2" s="23"/>
      <c r="H2" s="23"/>
      <c r="I2" s="23"/>
      <c r="J2" s="23"/>
    </row>
    <row r="3" s="17" customFormat="1" ht="20" customHeight="1" spans="2:10">
      <c r="B3" s="24" t="s">
        <v>66</v>
      </c>
      <c r="C3" s="25"/>
      <c r="D3" s="26" t="s">
        <v>200</v>
      </c>
      <c r="E3" s="26"/>
      <c r="F3" s="26"/>
      <c r="G3" s="26"/>
      <c r="H3" s="26"/>
      <c r="I3" s="26"/>
      <c r="J3" s="26"/>
    </row>
    <row r="4" s="17" customFormat="1" ht="20" customHeight="1" spans="2:10">
      <c r="B4" s="27" t="s">
        <v>201</v>
      </c>
      <c r="C4" s="27"/>
      <c r="D4" s="26" t="s">
        <v>69</v>
      </c>
      <c r="E4" s="26"/>
      <c r="F4" s="26" t="s">
        <v>202</v>
      </c>
      <c r="G4" s="26"/>
      <c r="H4" s="26"/>
      <c r="I4" s="42" t="s">
        <v>71</v>
      </c>
      <c r="J4" s="42"/>
    </row>
    <row r="5" s="17" customFormat="1" ht="20" customHeight="1" spans="2:10">
      <c r="B5" s="27" t="s">
        <v>203</v>
      </c>
      <c r="C5" s="27"/>
      <c r="D5" s="26" t="s">
        <v>73</v>
      </c>
      <c r="E5" s="26"/>
      <c r="F5" s="26" t="s">
        <v>204</v>
      </c>
      <c r="G5" s="26"/>
      <c r="H5" s="26"/>
      <c r="I5" s="42" t="s">
        <v>205</v>
      </c>
      <c r="J5" s="42"/>
    </row>
    <row r="6" s="18" customFormat="1" ht="20" customHeight="1" spans="2:10">
      <c r="B6" s="28" t="s">
        <v>206</v>
      </c>
      <c r="C6" s="29"/>
      <c r="D6" s="30" t="s">
        <v>207</v>
      </c>
      <c r="E6" s="30"/>
      <c r="F6" s="31">
        <v>2052.59</v>
      </c>
      <c r="G6" s="31"/>
      <c r="H6" s="31"/>
      <c r="I6" s="31"/>
      <c r="J6" s="31"/>
    </row>
    <row r="7" s="18" customFormat="1" ht="20" customHeight="1" spans="2:10">
      <c r="B7" s="32"/>
      <c r="C7" s="33"/>
      <c r="D7" s="30" t="s">
        <v>78</v>
      </c>
      <c r="E7" s="30"/>
      <c r="F7" s="31">
        <v>1248.29</v>
      </c>
      <c r="G7" s="31"/>
      <c r="H7" s="31"/>
      <c r="I7" s="31"/>
      <c r="J7" s="31"/>
    </row>
    <row r="8" s="18" customFormat="1" ht="20" customHeight="1" spans="2:10">
      <c r="B8" s="32"/>
      <c r="C8" s="33"/>
      <c r="D8" s="34" t="s">
        <v>208</v>
      </c>
      <c r="E8" s="35"/>
      <c r="F8" s="36">
        <v>685.2</v>
      </c>
      <c r="G8" s="37"/>
      <c r="H8" s="37"/>
      <c r="I8" s="37"/>
      <c r="J8" s="63"/>
    </row>
    <row r="9" s="18" customFormat="1" ht="20" customHeight="1" spans="2:10">
      <c r="B9" s="38"/>
      <c r="C9" s="39"/>
      <c r="D9" s="30" t="s">
        <v>209</v>
      </c>
      <c r="E9" s="30"/>
      <c r="F9" s="31">
        <v>119.1</v>
      </c>
      <c r="G9" s="31"/>
      <c r="H9" s="31"/>
      <c r="I9" s="31"/>
      <c r="J9" s="31"/>
    </row>
    <row r="10" s="17" customFormat="1" ht="117" customHeight="1" spans="2:10">
      <c r="B10" s="40" t="s">
        <v>210</v>
      </c>
      <c r="C10" s="41" t="s">
        <v>211</v>
      </c>
      <c r="D10" s="41"/>
      <c r="E10" s="40"/>
      <c r="F10" s="40"/>
      <c r="G10" s="40"/>
      <c r="H10" s="40"/>
      <c r="I10" s="40"/>
      <c r="J10" s="40"/>
    </row>
    <row r="11" s="17" customFormat="1" ht="40" customHeight="1" spans="2:10">
      <c r="B11" s="40" t="s">
        <v>212</v>
      </c>
      <c r="C11" s="42" t="s">
        <v>213</v>
      </c>
      <c r="D11" s="42" t="s">
        <v>214</v>
      </c>
      <c r="E11" s="40" t="s">
        <v>85</v>
      </c>
      <c r="F11" s="42" t="s">
        <v>38</v>
      </c>
      <c r="G11" s="42"/>
      <c r="H11" s="42"/>
      <c r="I11" s="42"/>
      <c r="J11" s="42"/>
    </row>
    <row r="12" s="17" customFormat="1" ht="60" customHeight="1" spans="2:10">
      <c r="B12" s="40"/>
      <c r="C12" s="42"/>
      <c r="D12" s="42"/>
      <c r="E12" s="40"/>
      <c r="F12" s="43" t="s">
        <v>9</v>
      </c>
      <c r="G12" s="43" t="s">
        <v>10</v>
      </c>
      <c r="H12" s="43" t="s">
        <v>11</v>
      </c>
      <c r="I12" s="43" t="s">
        <v>12</v>
      </c>
      <c r="J12" s="43" t="s">
        <v>13</v>
      </c>
    </row>
    <row r="13" s="17" customFormat="1" ht="40" customHeight="1" spans="2:10">
      <c r="B13" s="40"/>
      <c r="C13" s="44" t="s">
        <v>215</v>
      </c>
      <c r="D13" s="45" t="s">
        <v>88</v>
      </c>
      <c r="E13" s="40" t="s">
        <v>216</v>
      </c>
      <c r="F13" s="46">
        <v>1</v>
      </c>
      <c r="G13" s="46">
        <v>1</v>
      </c>
      <c r="H13" s="46">
        <v>1</v>
      </c>
      <c r="I13" s="46">
        <v>1</v>
      </c>
      <c r="J13" s="46">
        <v>1</v>
      </c>
    </row>
    <row r="14" s="17" customFormat="1" ht="40" customHeight="1" spans="2:10">
      <c r="B14" s="40"/>
      <c r="C14" s="47"/>
      <c r="D14" s="48"/>
      <c r="E14" s="40" t="s">
        <v>217</v>
      </c>
      <c r="F14" s="46">
        <v>1</v>
      </c>
      <c r="G14" s="46">
        <v>1</v>
      </c>
      <c r="H14" s="46">
        <v>1</v>
      </c>
      <c r="I14" s="46">
        <v>1</v>
      </c>
      <c r="J14" s="46">
        <v>1</v>
      </c>
    </row>
    <row r="15" s="17" customFormat="1" ht="40" customHeight="1" spans="2:10">
      <c r="B15" s="49"/>
      <c r="C15" s="50"/>
      <c r="D15" s="51"/>
      <c r="E15" s="52" t="s">
        <v>218</v>
      </c>
      <c r="F15" s="53">
        <v>180</v>
      </c>
      <c r="G15" s="42">
        <v>188</v>
      </c>
      <c r="H15" s="53">
        <v>284</v>
      </c>
      <c r="I15" s="42">
        <v>172</v>
      </c>
      <c r="J15" s="53">
        <v>61</v>
      </c>
    </row>
    <row r="16" s="17" customFormat="1" ht="40" customHeight="1" spans="2:10">
      <c r="B16" s="40"/>
      <c r="C16" s="54"/>
      <c r="D16" s="42" t="s">
        <v>153</v>
      </c>
      <c r="E16" s="52" t="s">
        <v>219</v>
      </c>
      <c r="F16" s="55" t="s">
        <v>220</v>
      </c>
      <c r="G16" s="55" t="s">
        <v>220</v>
      </c>
      <c r="H16" s="55" t="s">
        <v>220</v>
      </c>
      <c r="I16" s="55" t="s">
        <v>220</v>
      </c>
      <c r="J16" s="55" t="s">
        <v>220</v>
      </c>
    </row>
    <row r="17" s="17" customFormat="1" ht="40" customHeight="1" spans="2:10">
      <c r="B17" s="40"/>
      <c r="C17" s="45" t="s">
        <v>221</v>
      </c>
      <c r="D17" s="56" t="s">
        <v>167</v>
      </c>
      <c r="E17" s="52" t="s">
        <v>222</v>
      </c>
      <c r="F17" s="46">
        <v>1</v>
      </c>
      <c r="G17" s="46">
        <v>1</v>
      </c>
      <c r="H17" s="46">
        <v>1</v>
      </c>
      <c r="I17" s="46">
        <v>1</v>
      </c>
      <c r="J17" s="46">
        <v>1</v>
      </c>
    </row>
    <row r="18" s="17" customFormat="1" ht="40" customHeight="1" spans="2:10">
      <c r="B18" s="49"/>
      <c r="C18" s="57"/>
      <c r="D18" s="58"/>
      <c r="E18" s="52" t="s">
        <v>223</v>
      </c>
      <c r="F18" s="59">
        <v>12</v>
      </c>
      <c r="G18" s="59">
        <v>9</v>
      </c>
      <c r="H18" s="59">
        <v>16</v>
      </c>
      <c r="I18" s="59">
        <v>9</v>
      </c>
      <c r="J18" s="59">
        <v>9</v>
      </c>
    </row>
    <row r="19" s="17" customFormat="1" ht="40" customHeight="1" spans="2:10">
      <c r="B19" s="40"/>
      <c r="C19" s="48"/>
      <c r="D19" s="26" t="s">
        <v>224</v>
      </c>
      <c r="E19" s="40" t="s">
        <v>225</v>
      </c>
      <c r="F19" s="55" t="s">
        <v>226</v>
      </c>
      <c r="G19" s="55" t="s">
        <v>226</v>
      </c>
      <c r="H19" s="55" t="s">
        <v>226</v>
      </c>
      <c r="I19" s="55" t="s">
        <v>226</v>
      </c>
      <c r="J19" s="55" t="s">
        <v>226</v>
      </c>
    </row>
    <row r="20" s="17" customFormat="1" ht="40" customHeight="1" spans="2:10">
      <c r="B20" s="40"/>
      <c r="C20" s="48"/>
      <c r="D20" s="26" t="s">
        <v>227</v>
      </c>
      <c r="E20" s="40" t="s">
        <v>228</v>
      </c>
      <c r="F20" s="60" t="s">
        <v>229</v>
      </c>
      <c r="G20" s="60" t="s">
        <v>229</v>
      </c>
      <c r="H20" s="60" t="s">
        <v>229</v>
      </c>
      <c r="I20" s="60" t="s">
        <v>229</v>
      </c>
      <c r="J20" s="60" t="s">
        <v>229</v>
      </c>
    </row>
    <row r="21" s="17" customFormat="1" ht="27" customHeight="1" spans="2:10">
      <c r="B21" s="40"/>
      <c r="C21" s="61"/>
      <c r="D21" s="26"/>
      <c r="E21" s="42" t="s">
        <v>230</v>
      </c>
      <c r="F21" s="42" t="s">
        <v>229</v>
      </c>
      <c r="G21" s="42" t="s">
        <v>229</v>
      </c>
      <c r="H21" s="42" t="s">
        <v>229</v>
      </c>
      <c r="I21" s="42" t="s">
        <v>229</v>
      </c>
      <c r="J21" s="42" t="s">
        <v>229</v>
      </c>
    </row>
    <row r="22" s="17" customFormat="1" ht="53" customHeight="1" spans="2:16371">
      <c r="B22" s="40"/>
      <c r="C22" s="42" t="s">
        <v>184</v>
      </c>
      <c r="D22" s="40" t="s">
        <v>231</v>
      </c>
      <c r="E22" s="42" t="s">
        <v>232</v>
      </c>
      <c r="F22" s="42" t="s">
        <v>233</v>
      </c>
      <c r="G22" s="62" t="s">
        <v>234</v>
      </c>
      <c r="H22" s="42" t="s">
        <v>233</v>
      </c>
      <c r="I22" s="62" t="s">
        <v>234</v>
      </c>
      <c r="J22" s="42" t="s">
        <v>233</v>
      </c>
      <c r="XEM22" s="19"/>
      <c r="XEN22" s="19"/>
      <c r="XEO22" s="19"/>
      <c r="XEP22" s="19"/>
      <c r="XEQ22" s="19"/>
    </row>
  </sheetData>
  <mergeCells count="31">
    <mergeCell ref="B2:J2"/>
    <mergeCell ref="B3:C3"/>
    <mergeCell ref="D3:J3"/>
    <mergeCell ref="B4:C4"/>
    <mergeCell ref="D4:E4"/>
    <mergeCell ref="F4:H4"/>
    <mergeCell ref="I4:J4"/>
    <mergeCell ref="B5:C5"/>
    <mergeCell ref="D5:E5"/>
    <mergeCell ref="F5:H5"/>
    <mergeCell ref="I5:J5"/>
    <mergeCell ref="D6:E6"/>
    <mergeCell ref="F6:J6"/>
    <mergeCell ref="D7:E7"/>
    <mergeCell ref="F7:J7"/>
    <mergeCell ref="D8:E8"/>
    <mergeCell ref="F8:J8"/>
    <mergeCell ref="D9:E9"/>
    <mergeCell ref="F9:J9"/>
    <mergeCell ref="C10:J10"/>
    <mergeCell ref="F11:J11"/>
    <mergeCell ref="B11:B22"/>
    <mergeCell ref="C11:C12"/>
    <mergeCell ref="C13:C16"/>
    <mergeCell ref="C17:C21"/>
    <mergeCell ref="D11:D12"/>
    <mergeCell ref="D13:D15"/>
    <mergeCell ref="D17:D18"/>
    <mergeCell ref="D20:D21"/>
    <mergeCell ref="E11:E12"/>
    <mergeCell ref="B6:C9"/>
  </mergeCells>
  <printOptions horizontalCentered="1"/>
  <pageMargins left="0.751388888888889" right="0.751388888888889" top="0.786805555555556" bottom="0.668055555555556" header="0.5" footer="0.5"/>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16"/>
  <sheetViews>
    <sheetView showGridLines="0" topLeftCell="A9" workbookViewId="0">
      <selection activeCell="B3" sqref="B3:D3"/>
    </sheetView>
  </sheetViews>
  <sheetFormatPr defaultColWidth="9" defaultRowHeight="14.25"/>
  <cols>
    <col min="1" max="1" width="7.25" customWidth="1"/>
    <col min="2" max="2" width="9.5" style="1" customWidth="1"/>
    <col min="3" max="3" width="12.5" style="1" customWidth="1"/>
    <col min="4" max="4" width="12.1333333333333" style="1" customWidth="1"/>
    <col min="5" max="5" width="19.75" style="1" customWidth="1"/>
    <col min="6" max="10" width="8.63333333333333" style="1" customWidth="1"/>
    <col min="11" max="16370" width="9" style="1"/>
  </cols>
  <sheetData>
    <row r="1" ht="30" customHeight="1" spans="2:2">
      <c r="B1" s="2" t="s">
        <v>235</v>
      </c>
    </row>
    <row r="2" ht="59" customHeight="1" spans="2:10">
      <c r="B2" s="3" t="s">
        <v>236</v>
      </c>
      <c r="C2" s="3"/>
      <c r="D2" s="3"/>
      <c r="E2" s="3"/>
      <c r="F2" s="3"/>
      <c r="G2" s="3"/>
      <c r="H2" s="3"/>
      <c r="I2" s="3"/>
      <c r="J2" s="3"/>
    </row>
    <row r="3" ht="25" customHeight="1" spans="2:10">
      <c r="B3" s="4" t="s">
        <v>66</v>
      </c>
      <c r="C3" s="4"/>
      <c r="D3" s="4"/>
      <c r="E3" s="4" t="s">
        <v>237</v>
      </c>
      <c r="F3" s="4"/>
      <c r="G3" s="4"/>
      <c r="H3" s="4"/>
      <c r="I3" s="4"/>
      <c r="J3" s="4"/>
    </row>
    <row r="4" ht="25" customHeight="1" spans="2:10">
      <c r="B4" s="4" t="s">
        <v>68</v>
      </c>
      <c r="C4" s="4"/>
      <c r="D4" s="4"/>
      <c r="E4" s="4" t="s">
        <v>69</v>
      </c>
      <c r="F4" s="5"/>
      <c r="G4" s="4" t="s">
        <v>70</v>
      </c>
      <c r="H4" s="4"/>
      <c r="I4" s="4" t="s">
        <v>71</v>
      </c>
      <c r="J4" s="5"/>
    </row>
    <row r="5" ht="25" customHeight="1" spans="2:10">
      <c r="B5" s="4" t="s">
        <v>238</v>
      </c>
      <c r="C5" s="4"/>
      <c r="D5" s="4"/>
      <c r="E5" s="4" t="s">
        <v>73</v>
      </c>
      <c r="F5" s="4"/>
      <c r="G5" s="4" t="s">
        <v>239</v>
      </c>
      <c r="H5" s="4"/>
      <c r="I5" s="4" t="s">
        <v>205</v>
      </c>
      <c r="J5" s="4"/>
    </row>
    <row r="6" ht="25" customHeight="1" spans="2:10">
      <c r="B6" s="4" t="s">
        <v>76</v>
      </c>
      <c r="C6" s="4"/>
      <c r="D6" s="4"/>
      <c r="E6" s="4">
        <v>80.69</v>
      </c>
      <c r="F6" s="4"/>
      <c r="G6" s="4"/>
      <c r="H6" s="4"/>
      <c r="I6" s="4"/>
      <c r="J6" s="4"/>
    </row>
    <row r="7" ht="147" customHeight="1" spans="2:10">
      <c r="B7" s="4" t="s">
        <v>240</v>
      </c>
      <c r="C7" s="6" t="s">
        <v>241</v>
      </c>
      <c r="D7" s="6"/>
      <c r="E7" s="6"/>
      <c r="F7" s="6"/>
      <c r="G7" s="6"/>
      <c r="H7" s="6"/>
      <c r="I7" s="6"/>
      <c r="J7" s="6"/>
    </row>
    <row r="8" ht="29" customHeight="1" spans="2:10">
      <c r="B8" s="7" t="s">
        <v>242</v>
      </c>
      <c r="C8" s="8" t="s">
        <v>213</v>
      </c>
      <c r="D8" s="8" t="s">
        <v>214</v>
      </c>
      <c r="E8" s="7" t="s">
        <v>85</v>
      </c>
      <c r="F8" s="8" t="s">
        <v>86</v>
      </c>
      <c r="G8" s="8"/>
      <c r="H8" s="8"/>
      <c r="I8" s="8"/>
      <c r="J8" s="8"/>
    </row>
    <row r="9" ht="53" customHeight="1" spans="2:10">
      <c r="B9" s="7"/>
      <c r="C9" s="8"/>
      <c r="D9" s="8"/>
      <c r="E9" s="7"/>
      <c r="F9" s="9" t="s">
        <v>9</v>
      </c>
      <c r="G9" s="9" t="s">
        <v>10</v>
      </c>
      <c r="H9" s="9" t="s">
        <v>11</v>
      </c>
      <c r="I9" s="9" t="s">
        <v>12</v>
      </c>
      <c r="J9" s="9" t="s">
        <v>13</v>
      </c>
    </row>
    <row r="10" ht="38" customHeight="1" spans="2:10">
      <c r="B10" s="7"/>
      <c r="C10" s="10" t="s">
        <v>215</v>
      </c>
      <c r="D10" s="11" t="s">
        <v>88</v>
      </c>
      <c r="E10" s="7" t="s">
        <v>243</v>
      </c>
      <c r="F10" s="12">
        <v>1</v>
      </c>
      <c r="G10" s="12">
        <v>1</v>
      </c>
      <c r="H10" s="12">
        <v>1</v>
      </c>
      <c r="I10" s="12">
        <v>1</v>
      </c>
      <c r="J10" s="12">
        <v>1</v>
      </c>
    </row>
    <row r="11" ht="64" customHeight="1" spans="2:10">
      <c r="B11" s="7"/>
      <c r="C11" s="10"/>
      <c r="D11" s="13"/>
      <c r="E11" s="7" t="s">
        <v>244</v>
      </c>
      <c r="F11" s="12">
        <v>1</v>
      </c>
      <c r="G11" s="12">
        <v>1</v>
      </c>
      <c r="H11" s="12">
        <v>1</v>
      </c>
      <c r="I11" s="12">
        <v>1</v>
      </c>
      <c r="J11" s="12">
        <v>1</v>
      </c>
    </row>
    <row r="12" ht="64" customHeight="1" spans="2:10">
      <c r="B12" s="7"/>
      <c r="C12" s="10"/>
      <c r="D12" s="14"/>
      <c r="E12" s="7" t="s">
        <v>245</v>
      </c>
      <c r="F12" s="12">
        <v>1</v>
      </c>
      <c r="G12" s="12">
        <v>1</v>
      </c>
      <c r="H12" s="12">
        <v>1</v>
      </c>
      <c r="I12" s="12">
        <v>1</v>
      </c>
      <c r="J12" s="12">
        <v>1</v>
      </c>
    </row>
    <row r="13" ht="64" customHeight="1" spans="2:10">
      <c r="B13" s="7"/>
      <c r="C13" s="10"/>
      <c r="D13" s="11" t="s">
        <v>124</v>
      </c>
      <c r="E13" s="7" t="s">
        <v>246</v>
      </c>
      <c r="F13" s="12">
        <v>0.7</v>
      </c>
      <c r="G13" s="12">
        <v>0.7</v>
      </c>
      <c r="H13" s="12">
        <v>0.7</v>
      </c>
      <c r="I13" s="12">
        <v>0.7</v>
      </c>
      <c r="J13" s="12">
        <v>0.7</v>
      </c>
    </row>
    <row r="14" ht="64" customHeight="1" spans="2:10">
      <c r="B14" s="7"/>
      <c r="C14" s="10"/>
      <c r="D14" s="14"/>
      <c r="E14" s="7" t="s">
        <v>247</v>
      </c>
      <c r="F14" s="12">
        <v>0.7</v>
      </c>
      <c r="G14" s="12">
        <v>0.7</v>
      </c>
      <c r="H14" s="12">
        <v>0.7</v>
      </c>
      <c r="I14" s="12">
        <v>0.7</v>
      </c>
      <c r="J14" s="12">
        <v>0.7</v>
      </c>
    </row>
    <row r="15" ht="45" customHeight="1" spans="2:10">
      <c r="B15" s="7"/>
      <c r="C15" s="15" t="s">
        <v>221</v>
      </c>
      <c r="D15" s="15" t="s">
        <v>224</v>
      </c>
      <c r="E15" s="7" t="s">
        <v>248</v>
      </c>
      <c r="F15" s="12">
        <v>1</v>
      </c>
      <c r="G15" s="12">
        <v>1</v>
      </c>
      <c r="H15" s="12">
        <v>1</v>
      </c>
      <c r="I15" s="12">
        <v>1</v>
      </c>
      <c r="J15" s="12">
        <v>1</v>
      </c>
    </row>
    <row r="16" ht="46" customHeight="1" spans="2:10">
      <c r="B16" s="7"/>
      <c r="C16" s="15" t="s">
        <v>184</v>
      </c>
      <c r="D16" s="15" t="s">
        <v>231</v>
      </c>
      <c r="E16" s="7" t="s">
        <v>249</v>
      </c>
      <c r="F16" s="16" t="s">
        <v>250</v>
      </c>
      <c r="G16" s="16" t="s">
        <v>250</v>
      </c>
      <c r="H16" s="16" t="s">
        <v>250</v>
      </c>
      <c r="I16" s="16" t="s">
        <v>250</v>
      </c>
      <c r="J16" s="16" t="s">
        <v>250</v>
      </c>
    </row>
  </sheetData>
  <mergeCells count="22">
    <mergeCell ref="B2:J2"/>
    <mergeCell ref="B3:D3"/>
    <mergeCell ref="E3:J3"/>
    <mergeCell ref="B4:D4"/>
    <mergeCell ref="E4:F4"/>
    <mergeCell ref="G4:H4"/>
    <mergeCell ref="I4:J4"/>
    <mergeCell ref="B5:D5"/>
    <mergeCell ref="E5:F5"/>
    <mergeCell ref="G5:H5"/>
    <mergeCell ref="I5:J5"/>
    <mergeCell ref="B6:D6"/>
    <mergeCell ref="E6:J6"/>
    <mergeCell ref="C7:J7"/>
    <mergeCell ref="F8:J8"/>
    <mergeCell ref="B8:B16"/>
    <mergeCell ref="C8:C9"/>
    <mergeCell ref="C10:C14"/>
    <mergeCell ref="D8:D9"/>
    <mergeCell ref="D10:D12"/>
    <mergeCell ref="D13:D14"/>
    <mergeCell ref="E8:E9"/>
  </mergeCells>
  <pageMargins left="0.751388888888889" right="0.751388888888889" top="1" bottom="1" header="0.507638888888889" footer="0.507638888888889"/>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汇总表</vt:lpstr>
      <vt:lpstr>对下转移支付</vt:lpstr>
      <vt:lpstr>基本药物</vt:lpstr>
      <vt:lpstr>家庭生签约</vt:lpstr>
      <vt:lpstr>省对下绩效</vt:lpstr>
      <vt:lpstr>基药绩效</vt:lpstr>
      <vt:lpstr>家签绩效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杨玉成</dc:creator>
  <cp:lastModifiedBy>瞿杏美</cp:lastModifiedBy>
  <dcterms:created xsi:type="dcterms:W3CDTF">2019-04-16T00:12:00Z</dcterms:created>
  <dcterms:modified xsi:type="dcterms:W3CDTF">2020-12-01T10:11:57Z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KSOReadingLayout">
    <vt:bool>true</vt:bool>
  </property>
</Properties>
</file>