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firstSheet="8" activeTab="8"/>
  </bookViews>
  <sheets>
    <sheet name="部门财务收支预算总表01-1" sheetId="2" r:id="rId1"/>
    <sheet name="部门收入预算表01-2" sheetId="3" r:id="rId2"/>
    <sheet name="部门支出预算表01-3" sheetId="4" r:id="rId3"/>
    <sheet name="部门财政拨款收支预算总表02-1" sheetId="5" r:id="rId4"/>
    <sheet name="一般公共预算支出预算表02-2" sheetId="6" r:id="rId5"/>
    <sheet name="一般公共预算“三公”经费支出预算表03" sheetId="7" r:id="rId6"/>
    <sheet name="部门基本支出预算表04" sheetId="8" r:id="rId7"/>
    <sheet name="部门项目支出预算表05-1" sheetId="9" r:id="rId8"/>
    <sheet name="部门项目支出绩效目标表05-2" sheetId="10" r:id="rId9"/>
    <sheet name="部门政府性基金预算支出预算表06" sheetId="11" r:id="rId10"/>
    <sheet name="部门政府采购预算表07" sheetId="12" r:id="rId11"/>
    <sheet name="部门政府购买服务预算表08" sheetId="13" r:id="rId12"/>
    <sheet name="州对下转移支付预算表09-1" sheetId="14" r:id="rId13"/>
    <sheet name="州对下转移支付绩效目标表09-2" sheetId="15" r:id="rId14"/>
    <sheet name="新增资产配置表10" sheetId="16" r:id="rId15"/>
    <sheet name="上级补助项目支出预算表11" sheetId="17" r:id="rId16"/>
    <sheet name="部门项目中期规划预算表12" sheetId="18" r:id="rId17"/>
  </sheets>
  <calcPr calcId="144525"/>
</workbook>
</file>

<file path=xl/sharedStrings.xml><?xml version="1.0" encoding="utf-8"?>
<sst xmlns="http://schemas.openxmlformats.org/spreadsheetml/2006/main" count="1214" uniqueCount="444">
  <si>
    <t>预算01-1表</t>
  </si>
  <si>
    <t>单位:元</t>
  </si>
  <si>
    <t>收入</t>
  </si>
  <si>
    <t>支出</t>
  </si>
  <si>
    <t>项目</t>
  </si>
  <si>
    <t>预算数</t>
  </si>
  <si>
    <t>项目（按功能分类）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</si>
  <si>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</si>
  <si>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</si>
  <si>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</si>
  <si>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</si>
  <si>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</si>
  <si>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</si>
  <si>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</si>
  <si>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</si>
  <si>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</si>
  <si>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</si>
  <si>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</si>
  <si>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</si>
  <si>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上年结余结转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</si>
  <si>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</si>
  <si>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</si>
  <si>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</si>
  <si>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</si>
  <si>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</si>
  <si>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</si>
  <si>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预算01-2表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</si>
  <si>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</si>
  <si>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</si>
  <si>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</si>
  <si>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</si>
  <si>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</si>
  <si>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</si>
  <si>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</si>
  <si>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</si>
  <si>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</si>
  <si>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</si>
  <si>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</si>
  <si>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</si>
  <si>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</si>
  <si>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</si>
  <si>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</si>
  <si>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</si>
  <si>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</si>
  <si>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</si>
  <si>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133001</t>
  </si>
  <si>
    <t>德宏傣族景颇族自治州应急管理局</t>
  </si>
  <si>
    <t>预算01-3表</t>
  </si>
  <si>
    <t>科目编码</t>
  </si>
  <si>
    <t>科目名称</t>
  </si>
  <si>
    <t>财政专户管理的支出</t>
  </si>
  <si>
    <t>单位资金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</si>
  <si>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</si>
  <si>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</si>
  <si>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</si>
  <si>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</si>
  <si>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</si>
  <si>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</si>
  <si>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</si>
  <si>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</si>
  <si>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</si>
  <si>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</si>
  <si>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</si>
  <si>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</si>
  <si>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</si>
  <si>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</si>
  <si>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</si>
  <si>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</si>
  <si>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</si>
  <si>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</si>
  <si>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</si>
  <si>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</si>
  <si>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</si>
  <si>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</si>
  <si>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</si>
  <si>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</si>
  <si>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</si>
  <si>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</si>
  <si>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</si>
  <si>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</si>
  <si>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</si>
  <si>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</si>
  <si>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</si>
  <si>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</si>
  <si>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</si>
  <si>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</si>
  <si>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</si>
  <si>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</si>
  <si>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</si>
  <si>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</si>
  <si>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</si>
  <si>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</si>
  <si>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</si>
  <si>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</si>
  <si>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</si>
  <si>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</si>
  <si>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</si>
  <si>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</si>
  <si>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</si>
  <si>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</si>
  <si>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</si>
  <si>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</si>
  <si>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</si>
  <si>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224</t>
  </si>
  <si>
    <t>灾害防治及应急管理支出</t>
  </si>
  <si>
    <t>22401</t>
  </si>
  <si>
    <t>应急管理事务</t>
  </si>
  <si>
    <t>2240101</t>
  </si>
  <si>
    <t>行政运行</t>
  </si>
  <si>
    <t>2240109</t>
  </si>
  <si>
    <t>应急管理</t>
  </si>
  <si>
    <t>预算02-1表</t>
  </si>
  <si>
    <t>收        入</t>
  </si>
  <si>
    <t>支        出</t>
  </si>
  <si>
    <t>项      目</t>
  </si>
  <si>
    <t>支出功能分类科目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</si>
  <si>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</si>
  <si>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</si>
  <si>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</si>
  <si>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</si>
  <si>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</si>
  <si>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</si>
  <si>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</si>
  <si>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</si>
  <si>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</si>
  <si>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</si>
  <si>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</si>
  <si>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</si>
  <si>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（七）文化旅游体育与传媒支出</t>
  </si>
  <si>
    <t>（八)社会保障和就业支出</t>
  </si>
  <si>
    <t xml:space="preserve"> (九)卫生健康支出</t>
  </si>
  <si>
    <t xml:space="preserve"> (十)节能环保支出</t>
  </si>
  <si>
    <t xml:space="preserve"> (十一)城乡社区支出</t>
  </si>
  <si>
    <t xml:space="preserve"> (十二)农林水支出</t>
  </si>
  <si>
    <t xml:space="preserve"> (十三)交通运输支出</t>
  </si>
  <si>
    <t xml:space="preserve"> (十四)资源勘探工业信息等支出</t>
  </si>
  <si>
    <t xml:space="preserve"> (十五)商业服务业等支出</t>
  </si>
  <si>
    <t xml:space="preserve"> (十六)金融支出</t>
  </si>
  <si>
    <t xml:space="preserve"> (十七）援助其他地区支出</t>
  </si>
  <si>
    <t>（十八）自然资源海洋气象等支出</t>
  </si>
  <si>
    <t>（十九）住房保障支出</t>
  </si>
  <si>
    <t>（二十）粮油物资储备支出</t>
  </si>
  <si>
    <t>（二十一）国有资本经营预算支出</t>
  </si>
  <si>
    <t>（二十二）灾害防治及应急管理支出</t>
  </si>
  <si>
    <t>（二十三）预备费</t>
  </si>
  <si>
    <t>（二十四）其他支出</t>
  </si>
  <si>
    <t>（二十五）债务还本支出</t>
  </si>
  <si>
    <t>（二十六）债务付息支出</t>
  </si>
  <si>
    <t>（二十七）债务发行费用支出</t>
  </si>
  <si>
    <t>二、年终结余结转</t>
  </si>
  <si>
    <t>预算02-2表</t>
  </si>
  <si>
    <t>部门预算支出功能分类科目</t>
  </si>
  <si>
    <t>人员经费</t>
  </si>
  <si>
    <t>公用经费</t>
  </si>
  <si>
    <t>预算03表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</si>
  <si>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</si>
  <si>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</si>
  <si>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</si>
  <si>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</si>
  <si>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</si>
  <si>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</si>
  <si>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</si>
  <si>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2025年部门基本支出预算表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</si>
  <si>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</si>
  <si>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</si>
  <si>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</si>
  <si>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</si>
  <si>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</si>
  <si>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</si>
  <si>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</si>
  <si>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</si>
  <si>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</si>
  <si>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已提前安排</t>
  </si>
  <si>
    <t>抵扣上年垫付资金</t>
  </si>
  <si>
    <t>本次下达</t>
  </si>
  <si>
    <t>另文下达</t>
  </si>
  <si>
    <t>财政拨款结转结余</t>
  </si>
  <si>
    <t>全年数</t>
  </si>
  <si>
    <t>16</t>
  </si>
  <si>
    <t>17</t>
  </si>
  <si>
    <t>18</t>
  </si>
  <si>
    <t>19</t>
  </si>
  <si>
    <t>20</t>
  </si>
  <si>
    <t>21</t>
  </si>
  <si>
    <t>22</t>
  </si>
  <si>
    <t>23</t>
  </si>
  <si>
    <t>533100210000000002472</t>
  </si>
  <si>
    <t>行政人员支出工资</t>
  </si>
  <si>
    <t>30101</t>
  </si>
  <si>
    <t>基本工资</t>
  </si>
  <si>
    <t>30102</t>
  </si>
  <si>
    <t>津贴补贴</t>
  </si>
  <si>
    <t>533100231100001456903</t>
  </si>
  <si>
    <t>绩效奖励行政</t>
  </si>
  <si>
    <t>30103</t>
  </si>
  <si>
    <t>奖金</t>
  </si>
  <si>
    <t>533100210000000002473</t>
  </si>
  <si>
    <t>社会保障缴费</t>
  </si>
  <si>
    <t>30108</t>
  </si>
  <si>
    <t>机关事业单位基本养老保险缴费</t>
  </si>
  <si>
    <t>30110</t>
  </si>
  <si>
    <t>职工基本医疗保险缴费</t>
  </si>
  <si>
    <t>533100231100001087511</t>
  </si>
  <si>
    <t>退休公务员医疗费</t>
  </si>
  <si>
    <t>30111</t>
  </si>
  <si>
    <t>公务员医疗补助缴费</t>
  </si>
  <si>
    <t>30112</t>
  </si>
  <si>
    <t>其他社会保障缴费</t>
  </si>
  <si>
    <t>533100210000000002474</t>
  </si>
  <si>
    <t>30113</t>
  </si>
  <si>
    <t>533100251100003753290</t>
  </si>
  <si>
    <t>编外人员经费</t>
  </si>
  <si>
    <t>30199</t>
  </si>
  <si>
    <t>其他工资福利支出</t>
  </si>
  <si>
    <t>533100210000000002477</t>
  </si>
  <si>
    <t>一般公用经费</t>
  </si>
  <si>
    <t>30229</t>
  </si>
  <si>
    <t>福利费</t>
  </si>
  <si>
    <t>533100221100000380251</t>
  </si>
  <si>
    <t>公用经费安排的工会经费</t>
  </si>
  <si>
    <t>30228</t>
  </si>
  <si>
    <t>工会经费</t>
  </si>
  <si>
    <t>533100210000000002476</t>
  </si>
  <si>
    <t>退休公用经费</t>
  </si>
  <si>
    <t>30201</t>
  </si>
  <si>
    <t>办公费</t>
  </si>
  <si>
    <t>533100231100001087512</t>
  </si>
  <si>
    <t>公务交通补贴（行政）</t>
  </si>
  <si>
    <t>30239</t>
  </si>
  <si>
    <t>其他交通费用</t>
  </si>
  <si>
    <t>预算05-1表</t>
  </si>
  <si>
    <t>2025年部门项目支出预算表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</si>
  <si>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</si>
  <si>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</si>
  <si>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</si>
  <si>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</si>
  <si>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</si>
  <si>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</si>
  <si>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非税收入征管成本经费</t>
  </si>
  <si>
    <t>专项业务类</t>
  </si>
  <si>
    <t>533100210000000002018</t>
  </si>
  <si>
    <t>30226</t>
  </si>
  <si>
    <t>劳务费</t>
  </si>
  <si>
    <t>30299</t>
  </si>
  <si>
    <t>其他商品和服务支出</t>
  </si>
  <si>
    <t>31013</t>
  </si>
  <si>
    <t>公务用车购置</t>
  </si>
  <si>
    <t>应急管理经费</t>
  </si>
  <si>
    <t>533100210000000001768</t>
  </si>
  <si>
    <t>30205</t>
  </si>
  <si>
    <t>水费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</si>
  <si>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</si>
  <si>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</si>
  <si>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</si>
  <si>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</si>
  <si>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</si>
  <si>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</si>
  <si>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</si>
  <si>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</si>
  <si>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30215</t>
  </si>
  <si>
    <t>会议费</t>
  </si>
  <si>
    <t>30216</t>
  </si>
  <si>
    <t>培训费</t>
  </si>
  <si>
    <t>30217</t>
  </si>
  <si>
    <t>30224</t>
  </si>
  <si>
    <t>被装购置费</t>
  </si>
  <si>
    <t>30227</t>
  </si>
  <si>
    <t>委托业务费</t>
  </si>
  <si>
    <t>30231</t>
  </si>
  <si>
    <t>公务用车运行维护费</t>
  </si>
  <si>
    <t>30305</t>
  </si>
  <si>
    <t>生活补助</t>
  </si>
  <si>
    <t>31002</t>
  </si>
  <si>
    <t>办公设备购置</t>
  </si>
  <si>
    <t>预算05-2表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</si>
  <si>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</si>
  <si>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</si>
  <si>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</si>
  <si>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</si>
  <si>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</si>
  <si>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</si>
  <si>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</si>
  <si>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</si>
  <si>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</si>
  <si>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</si>
  <si>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 xml:space="preserve">1.安全生产事故总起数和死亡总人数保持“双下降”5%的目标；
2.全州特别重大事故起数为0起；
3.开展全州基层应急管理系统干部能力提升培训1期；
4.力争森林火灾受害率低于1‰；力争林火当日扑灭率达98%；力争火案查处率80%以上；
5.重点企业检查率100%，企业隐患整改率达到90%以上；
6.全州生产矿山安全标准化建设率达50%以上；
7.开展地震应急演习（演练）1次,森林火灾扑救演练1次，防汛抢险综合演练1次;
8.行政执法检查双随机抽查，开展抽查企业数共100户次；
9.完成2024年新消防员招录人数20人。
</t>
  </si>
  <si>
    <t>产出指标</t>
  </si>
  <si>
    <t>数量指标</t>
  </si>
  <si>
    <t>开展应急演练、演习数量</t>
  </si>
  <si>
    <t>&gt;=</t>
  </si>
  <si>
    <t>次</t>
  </si>
  <si>
    <t>定量指标</t>
  </si>
  <si>
    <t>反映开展地震、防汛、火灾扑救演练的数量</t>
  </si>
  <si>
    <t xml:space="preserve">1.安全生产事故总起数和死亡总人数保持“双下降”5%的目标；
2.全州特别重大事故起数为0起。
3.开展全州基层应急管理系统干部能力提升培训1期；
4.力争森林火灾受害率低于1‰；力争林火当日扑灭率达98%；力争火案查处率80%以上。
5.重点企业检查率100%，企业隐患整改率达到90%以上；
6.全州生产矿山安全标准化建设率达50%以上；
7.开展地震应急演习（演练）1次,森林火灾扑救演练1次，防汛抢险综合演练1次;
8.行政执法检查双随机抽查，开展抽查企业数共100户次。
9.完成2024年新消防员招录人数20人。
</t>
  </si>
  <si>
    <t>开展全州基层应急能力提升培训</t>
  </si>
  <si>
    <t>=</t>
  </si>
  <si>
    <t>次/期</t>
  </si>
  <si>
    <t>反映开展全州各县市乡镇基层应急能力提升培训情况</t>
  </si>
  <si>
    <t>行政执法检查双随机抽查企业数</t>
  </si>
  <si>
    <t>100</t>
  </si>
  <si>
    <t>户次</t>
  </si>
  <si>
    <t>反映双随机抽查企业的户数情况。</t>
  </si>
  <si>
    <t>完成2024年新消防员招录人数</t>
  </si>
  <si>
    <t>人</t>
  </si>
  <si>
    <t>反映消防招录最终确定入职教育转段训练人员数量</t>
  </si>
  <si>
    <t>质量指标</t>
  </si>
  <si>
    <t>重点企业检查率</t>
  </si>
  <si>
    <t>%</t>
  </si>
  <si>
    <t>反映重点企业检查覆盖情况</t>
  </si>
  <si>
    <t>全州生产矿山安全标准化建设率</t>
  </si>
  <si>
    <t>50</t>
  </si>
  <si>
    <t>反映全州生产矿山安全标准化建设情况</t>
  </si>
  <si>
    <t>企业隐患整改率</t>
  </si>
  <si>
    <t>90</t>
  </si>
  <si>
    <t>反映企业隐患整改完成的情况。</t>
  </si>
  <si>
    <t>灾情核查、损失评估</t>
  </si>
  <si>
    <t>95</t>
  </si>
  <si>
    <t>反映自然灾害发生后的灾情核查、损失评估。</t>
  </si>
  <si>
    <t>年森林火灾当日扑灭率</t>
  </si>
  <si>
    <t>98</t>
  </si>
  <si>
    <t>反映一年中森林火灾当日扑灭率</t>
  </si>
  <si>
    <t>年森林火灾查处率</t>
  </si>
  <si>
    <t>80</t>
  </si>
  <si>
    <t>反映一年中森林火灾查处率</t>
  </si>
  <si>
    <t>时效指标</t>
  </si>
  <si>
    <t>项目完成时间</t>
  </si>
  <si>
    <t>年</t>
  </si>
  <si>
    <t>反映该项目完成的时间</t>
  </si>
  <si>
    <t>成本指标</t>
  </si>
  <si>
    <t>经济成本指标</t>
  </si>
  <si>
    <t>&lt;=</t>
  </si>
  <si>
    <t>万元</t>
  </si>
  <si>
    <t>反映该项目完成后使用的经济成本</t>
  </si>
  <si>
    <t>效益指标</t>
  </si>
  <si>
    <t>社会效益</t>
  </si>
  <si>
    <t>安全生产事故总起数和死亡总人数下降</t>
  </si>
  <si>
    <t>反映安全生产事故起数和死亡人数下降情况</t>
  </si>
  <si>
    <t>保障人民群众生命财产安全</t>
  </si>
  <si>
    <t xml:space="preserve">得到保障 </t>
  </si>
  <si>
    <t>是/否</t>
  </si>
  <si>
    <t>定性指标</t>
  </si>
  <si>
    <t>反映开展工作后人民群众生命财产安全保障情况</t>
  </si>
  <si>
    <t>培训内容知晓率</t>
  </si>
  <si>
    <t>反映参加培训的人员对培训内容知晓情况</t>
  </si>
  <si>
    <t>防灾减灾救灾能力提升</t>
  </si>
  <si>
    <t>得到提升</t>
  </si>
  <si>
    <t>反映通过各类灾害演练后防灾减灾救灾能力提升情况</t>
  </si>
  <si>
    <t>森林 草原火灾受害率</t>
  </si>
  <si>
    <t>‰</t>
  </si>
  <si>
    <t>反映发生森林、草原之火灾的受灾情况</t>
  </si>
  <si>
    <t>满意度指标</t>
  </si>
  <si>
    <t>服务对象满意度</t>
  </si>
  <si>
    <t>社会群众满意度</t>
  </si>
  <si>
    <t>反映社会群众的满意度</t>
  </si>
  <si>
    <t xml:space="preserve">1.购置公务车辆1辆；
2.有效保障部门正常运转；
3.提升应急管理能力；
4.工作质量完成率100%。
</t>
  </si>
  <si>
    <t>购置公务车辆</t>
  </si>
  <si>
    <t>辆</t>
  </si>
  <si>
    <t>反映单位购置公务用车数量</t>
  </si>
  <si>
    <t xml:space="preserve">1.购置公务车辆1辆
2.有效保障部门正常运转；
3.提升应急管理能力；
4.工作质量完成率100%
</t>
  </si>
  <si>
    <t>补助会员覆盖率</t>
  </si>
  <si>
    <t>反映非税收入补助单位工会会员情况</t>
  </si>
  <si>
    <t>工作质量完成率</t>
  </si>
  <si>
    <t>反映工作完成的质量</t>
  </si>
  <si>
    <t>公务用车购置完成时限</t>
  </si>
  <si>
    <t>反映公务用车购置完成时限</t>
  </si>
  <si>
    <t>反映该项目最终使用资金的情况</t>
  </si>
  <si>
    <t>保障部门正常运转</t>
  </si>
  <si>
    <t>有效</t>
  </si>
  <si>
    <t>反映项目经费对保障机构正常运转的情况</t>
  </si>
  <si>
    <t>提升应急管理能力</t>
  </si>
  <si>
    <t>有效提高</t>
  </si>
  <si>
    <t>反映提升应急管理能力的情况</t>
  </si>
  <si>
    <t>部门人员满意度</t>
  </si>
  <si>
    <t>反映部门人员的满意度</t>
  </si>
  <si>
    <t>预算06表</t>
  </si>
  <si>
    <t>政府性基金预算支出预算表</t>
  </si>
  <si>
    <t>单位名称：德宏傣族景颇族自治州残疾人联合会</t>
  </si>
  <si>
    <t>本年政府性基金预算支出</t>
  </si>
  <si>
    <t>合  计</t>
  </si>
  <si>
    <t>注：本单位本年度无此项预算。</t>
  </si>
  <si>
    <t>预算07表</t>
  </si>
  <si>
    <t>预算项目</t>
  </si>
  <si>
    <t>采购项目</t>
  </si>
  <si>
    <t>采购目录</t>
  </si>
  <si>
    <t>计量
单位</t>
  </si>
  <si>
    <t>数量</t>
  </si>
  <si>
    <t>面向中小企业预留资金</t>
  </si>
  <si>
    <t>政府性
基金</t>
  </si>
  <si>
    <t>国有资本经营收益</t>
  </si>
  <si>
    <t>财政专户管理的收入</t>
  </si>
  <si>
    <t>单位自筹</t>
  </si>
  <si>
    <t>事业单位
经营收入</t>
  </si>
  <si>
    <t>公务用车加油</t>
  </si>
  <si>
    <t>车辆加油、添加燃料服务</t>
  </si>
  <si>
    <t>项</t>
  </si>
  <si>
    <t>公务用车维修保养</t>
  </si>
  <si>
    <t>车辆维修和保养服务</t>
  </si>
  <si>
    <t>车辆保险</t>
  </si>
  <si>
    <t>机动车保险服务</t>
  </si>
  <si>
    <t>采购办公桌、椅、主席台桌、茶水柜</t>
  </si>
  <si>
    <t>家具</t>
  </si>
  <si>
    <t>批次</t>
  </si>
  <si>
    <t>采购扫描仪</t>
  </si>
  <si>
    <t>扫描仪</t>
  </si>
  <si>
    <t>台</t>
  </si>
  <si>
    <t>采购保密文件柜</t>
  </si>
  <si>
    <t>文件柜</t>
  </si>
  <si>
    <t>个</t>
  </si>
  <si>
    <t>2025年保安服务</t>
  </si>
  <si>
    <t>物业管理服务</t>
  </si>
  <si>
    <t>采购空调机</t>
  </si>
  <si>
    <t>制冷空调设备</t>
  </si>
  <si>
    <t>乘用车</t>
  </si>
  <si>
    <t>预算08表</t>
  </si>
  <si>
    <t>政府购买服务项目</t>
  </si>
  <si>
    <t>政府购买服务目录</t>
  </si>
  <si>
    <t>安全生产行政执法检查双随机抽查企业购买服务</t>
  </si>
  <si>
    <t>A0101 公共安全隐患排查治理服务</t>
  </si>
  <si>
    <t>B1101 维修保养服务</t>
  </si>
  <si>
    <t>预算09-1表</t>
  </si>
  <si>
    <t>单位名称（项目）</t>
  </si>
  <si>
    <t>地区</t>
  </si>
  <si>
    <t>政府性基金</t>
  </si>
  <si>
    <t>芒市</t>
  </si>
  <si>
    <t>梁河</t>
  </si>
  <si>
    <t>盈江</t>
  </si>
  <si>
    <t>陇川</t>
  </si>
  <si>
    <t>瑞丽</t>
  </si>
  <si>
    <t>预算09-2表</t>
  </si>
  <si>
    <t>预算10表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</si>
  <si>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</si>
  <si>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</si>
  <si>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</si>
  <si>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</si>
  <si>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</si>
  <si>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</si>
  <si>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</si>
  <si>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预算11表</t>
  </si>
  <si>
    <t>上级补助</t>
  </si>
  <si>
    <t>预算12表</t>
  </si>
  <si>
    <t>项目级次</t>
  </si>
  <si>
    <t>311 专项业务类</t>
  </si>
  <si>
    <t>本级</t>
  </si>
  <si>
    <t/>
  </si>
</sst>
</file>

<file path=xl/styles.xml><?xml version="1.0" encoding="utf-8"?>
<styleSheet xmlns="http://schemas.openxmlformats.org/spreadsheetml/2006/main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yyyy/mm/dd\ hh:mm:ss"/>
    <numFmt numFmtId="178" formatCode="#,##0.00;\-#,##0.00;;@"/>
    <numFmt numFmtId="179" formatCode="hh:mm:ss"/>
    <numFmt numFmtId="180" formatCode="#,##0;\-#,##0;;@"/>
    <numFmt numFmtId="181" formatCode="0.00_ "/>
  </numFmts>
  <fonts count="40">
    <font>
      <sz val="11"/>
      <color rgb="FF000000"/>
      <name val="Calibri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b/>
      <sz val="23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b/>
      <sz val="22"/>
      <color rgb="FF000000"/>
      <name val="宋体"/>
      <charset val="134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sz val="10.5"/>
      <color rgb="FF000000"/>
      <name val="宋体"/>
      <charset val="134"/>
    </font>
    <font>
      <sz val="10.5"/>
      <color rgb="FFFFFFFF"/>
      <name val="宋体"/>
      <charset val="134"/>
    </font>
    <font>
      <sz val="9"/>
      <color rgb="FF000000"/>
      <name val="SimSun"/>
      <charset val="134"/>
    </font>
    <font>
      <b/>
      <sz val="20"/>
      <color rgb="FF000000"/>
      <name val="SimSun"/>
      <charset val="134"/>
    </font>
    <font>
      <b/>
      <sz val="18"/>
      <name val="Microsoft Sans Serif"/>
      <charset val="134"/>
    </font>
    <font>
      <sz val="12"/>
      <color rgb="FF000000"/>
      <name val="宋体"/>
      <charset val="134"/>
    </font>
    <font>
      <sz val="11"/>
      <color rgb="FF000000"/>
      <name val="SimSun"/>
      <charset val="134"/>
    </font>
    <font>
      <sz val="10"/>
      <color rgb="FF000000"/>
      <name val="SimSun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top"/>
    </xf>
    <xf numFmtId="42" fontId="20" fillId="0" borderId="0" applyFont="0" applyFill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4" borderId="13" applyNumberFormat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1" fillId="0" borderId="7">
      <alignment horizontal="right" vertical="center"/>
    </xf>
    <xf numFmtId="0" fontId="21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176" fontId="1" fillId="0" borderId="7">
      <alignment horizontal="right" vertical="center"/>
    </xf>
    <xf numFmtId="0" fontId="26" fillId="0" borderId="0" applyNumberFormat="0" applyFill="0" applyBorder="0" applyAlignment="0" applyProtection="0">
      <alignment vertical="center"/>
    </xf>
    <xf numFmtId="0" fontId="20" fillId="8" borderId="14" applyNumberFormat="0" applyFont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3" fillId="12" borderId="17" applyNumberFormat="0" applyAlignment="0" applyProtection="0">
      <alignment vertical="center"/>
    </xf>
    <xf numFmtId="0" fontId="34" fillId="12" borderId="13" applyNumberFormat="0" applyAlignment="0" applyProtection="0">
      <alignment vertical="center"/>
    </xf>
    <xf numFmtId="0" fontId="35" fillId="13" borderId="18" applyNumberFormat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7" fillId="0" borderId="20" applyNumberFormat="0" applyFill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10" fontId="1" fillId="0" borderId="7">
      <alignment horizontal="right" vertical="center"/>
    </xf>
    <xf numFmtId="0" fontId="21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178" fontId="1" fillId="0" borderId="7">
      <alignment horizontal="right" vertical="center"/>
    </xf>
    <xf numFmtId="49" fontId="1" fillId="0" borderId="7">
      <alignment horizontal="left" vertical="center" wrapText="1"/>
    </xf>
    <xf numFmtId="178" fontId="1" fillId="0" borderId="7">
      <alignment horizontal="right" vertical="center"/>
    </xf>
    <xf numFmtId="179" fontId="1" fillId="0" borderId="7">
      <alignment horizontal="right" vertical="center"/>
    </xf>
    <xf numFmtId="180" fontId="1" fillId="0" borderId="7">
      <alignment horizontal="right" vertical="center"/>
    </xf>
  </cellStyleXfs>
  <cellXfs count="183">
    <xf numFmtId="0" fontId="0" fillId="0" borderId="0" xfId="0" applyBorder="1">
      <alignment vertical="top"/>
    </xf>
    <xf numFmtId="0" fontId="1" fillId="0" borderId="0" xfId="0" applyFont="1" applyBorder="1" applyProtection="1">
      <alignment vertical="top"/>
      <protection locked="0"/>
    </xf>
    <xf numFmtId="49" fontId="2" fillId="0" borderId="0" xfId="0" applyNumberFormat="1" applyFont="1" applyBorder="1" applyAlignment="1"/>
    <xf numFmtId="0" fontId="2" fillId="0" borderId="0" xfId="0" applyFont="1" applyBorder="1" applyAlignment="1"/>
    <xf numFmtId="0" fontId="2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Alignment="1">
      <alignment horizontal="left" vertical="center"/>
    </xf>
    <xf numFmtId="0" fontId="5" fillId="0" borderId="0" xfId="0" applyAlignment="1"/>
    <xf numFmtId="0" fontId="2" fillId="0" borderId="0" xfId="0" applyFont="1" applyAlignment="1" applyProtection="1">
      <alignment horizontal="right"/>
      <protection locked="0"/>
    </xf>
    <xf numFmtId="0" fontId="5" fillId="0" borderId="1" xfId="0" applyBorder="1" applyAlignment="1" applyProtection="1">
      <alignment horizontal="center" vertical="center" wrapText="1"/>
      <protection locked="0"/>
    </xf>
    <xf numFmtId="0" fontId="5" fillId="0" borderId="1" xfId="0" applyBorder="1" applyAlignment="1">
      <alignment horizontal="center" vertical="center" wrapText="1"/>
    </xf>
    <xf numFmtId="0" fontId="5" fillId="0" borderId="2" xfId="0" applyBorder="1" applyAlignment="1">
      <alignment horizontal="center" vertical="center"/>
    </xf>
    <xf numFmtId="0" fontId="5" fillId="0" borderId="3" xfId="0" applyBorder="1" applyAlignment="1">
      <alignment horizontal="center" vertical="center"/>
    </xf>
    <xf numFmtId="0" fontId="5" fillId="0" borderId="4" xfId="0" applyBorder="1" applyAlignment="1">
      <alignment horizontal="center" vertical="center"/>
    </xf>
    <xf numFmtId="0" fontId="5" fillId="0" borderId="5" xfId="0" applyBorder="1" applyAlignment="1" applyProtection="1">
      <alignment horizontal="center" vertical="center" wrapText="1"/>
      <protection locked="0"/>
    </xf>
    <xf numFmtId="0" fontId="5" fillId="0" borderId="5" xfId="0" applyBorder="1" applyAlignment="1">
      <alignment horizontal="center" vertical="center" wrapText="1"/>
    </xf>
    <xf numFmtId="0" fontId="5" fillId="0" borderId="6" xfId="0" applyBorder="1" applyAlignment="1" applyProtection="1">
      <alignment horizontal="center" vertical="center" wrapText="1"/>
      <protection locked="0"/>
    </xf>
    <xf numFmtId="0" fontId="5" fillId="0" borderId="6" xfId="0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vertical="center" wrapText="1"/>
    </xf>
    <xf numFmtId="0" fontId="4" fillId="0" borderId="7" xfId="0" applyFont="1" applyBorder="1" applyAlignment="1" applyProtection="1">
      <alignment horizontal="left" vertical="center" wrapText="1"/>
      <protection locked="0"/>
    </xf>
    <xf numFmtId="178" fontId="1" fillId="0" borderId="7" xfId="54" applyProtection="1">
      <alignment horizontal="right" vertical="center"/>
      <protection locked="0"/>
    </xf>
    <xf numFmtId="0" fontId="2" fillId="0" borderId="7" xfId="0" applyFont="1" applyBorder="1" applyAlignment="1"/>
    <xf numFmtId="49" fontId="1" fillId="0" borderId="7" xfId="53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left" vertical="center"/>
      <protection locked="0"/>
    </xf>
    <xf numFmtId="0" fontId="5" fillId="0" borderId="0" xfId="0" applyBorder="1" applyAlignment="1">
      <alignment horizontal="left" vertical="center"/>
    </xf>
    <xf numFmtId="0" fontId="5" fillId="0" borderId="0" xfId="0" applyBorder="1" applyAlignment="1"/>
    <xf numFmtId="0" fontId="5" fillId="0" borderId="7" xfId="0" applyBorder="1" applyAlignment="1" applyProtection="1">
      <alignment horizontal="center" vertical="center" wrapText="1"/>
      <protection locked="0"/>
    </xf>
    <xf numFmtId="0" fontId="5" fillId="0" borderId="7" xfId="0" applyBorder="1" applyAlignment="1">
      <alignment horizontal="center" vertical="center" wrapText="1"/>
    </xf>
    <xf numFmtId="0" fontId="5" fillId="0" borderId="7" xfId="0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>
      <alignment horizontal="left" vertical="center"/>
    </xf>
    <xf numFmtId="0" fontId="5" fillId="0" borderId="0" xfId="0" applyFont="1" applyBorder="1">
      <alignment vertical="top"/>
    </xf>
    <xf numFmtId="0" fontId="2" fillId="0" borderId="0" xfId="0" applyFont="1" applyBorder="1" applyAlignment="1" applyProtection="1">
      <alignment horizontal="right"/>
      <protection locked="0"/>
    </xf>
    <xf numFmtId="0" fontId="4" fillId="0" borderId="7" xfId="0" applyFont="1" applyBorder="1" applyAlignment="1">
      <alignment horizontal="right" vertical="center" wrapText="1"/>
    </xf>
    <xf numFmtId="0" fontId="4" fillId="0" borderId="7" xfId="0" applyFont="1" applyBorder="1" applyAlignment="1" applyProtection="1">
      <alignment horizontal="right" vertical="center" wrapText="1"/>
      <protection locked="0"/>
    </xf>
    <xf numFmtId="0" fontId="4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5" fillId="0" borderId="2" xfId="0" applyBorder="1" applyAlignment="1">
      <alignment horizontal="center" vertical="center" wrapText="1"/>
    </xf>
    <xf numFmtId="0" fontId="5" fillId="0" borderId="3" xfId="0" applyBorder="1" applyAlignment="1">
      <alignment horizontal="center" vertical="center" wrapText="1"/>
    </xf>
    <xf numFmtId="0" fontId="5" fillId="0" borderId="4" xfId="0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right" vertical="center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horizontal="right" vertical="center"/>
      <protection locked="0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alignment vertical="top"/>
      <protection locked="0"/>
    </xf>
    <xf numFmtId="0" fontId="5" fillId="0" borderId="7" xfId="0" applyBorder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Alignment="1"/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Alignment="1">
      <alignment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0" fontId="5" fillId="0" borderId="1" xfId="0" applyBorder="1" applyAlignment="1">
      <alignment horizontal="center" vertical="center"/>
    </xf>
    <xf numFmtId="0" fontId="5" fillId="0" borderId="6" xfId="0" applyBorder="1" applyAlignment="1">
      <alignment horizontal="center" vertical="center"/>
    </xf>
    <xf numFmtId="0" fontId="5" fillId="0" borderId="8" xfId="0" applyBorder="1" applyAlignment="1">
      <alignment horizontal="center" vertical="center" wrapText="1"/>
    </xf>
    <xf numFmtId="0" fontId="5" fillId="0" borderId="8" xfId="0" applyBorder="1" applyAlignment="1">
      <alignment horizontal="center" vertical="center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2" fillId="0" borderId="0" xfId="0" applyFont="1" applyBorder="1">
      <alignment vertical="top"/>
    </xf>
    <xf numFmtId="0" fontId="5" fillId="0" borderId="5" xfId="0" applyBorder="1" applyAlignment="1">
      <alignment horizontal="center" vertical="center"/>
    </xf>
    <xf numFmtId="0" fontId="5" fillId="0" borderId="7" xfId="0" applyBorder="1" applyAlignment="1">
      <alignment vertical="center"/>
    </xf>
    <xf numFmtId="0" fontId="5" fillId="0" borderId="7" xfId="0" applyBorder="1" applyAlignment="1">
      <alignment horizontal="left" vertical="center" indent="2"/>
    </xf>
    <xf numFmtId="0" fontId="5" fillId="0" borderId="7" xfId="0" applyBorder="1" applyAlignment="1">
      <alignment vertical="center" wrapText="1"/>
    </xf>
    <xf numFmtId="0" fontId="5" fillId="0" borderId="3" xfId="0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/>
    </xf>
    <xf numFmtId="0" fontId="0" fillId="2" borderId="0" xfId="0" applyFill="1" applyBorder="1">
      <alignment vertical="top"/>
    </xf>
    <xf numFmtId="0" fontId="5" fillId="0" borderId="9" xfId="0" applyBorder="1" applyAlignment="1">
      <alignment horizontal="center" vertical="center" wrapText="1"/>
    </xf>
    <xf numFmtId="0" fontId="5" fillId="0" borderId="10" xfId="0" applyBorder="1" applyAlignment="1">
      <alignment horizontal="center" vertical="center" wrapText="1"/>
    </xf>
    <xf numFmtId="0" fontId="5" fillId="0" borderId="8" xfId="0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 wrapText="1" indent="2"/>
    </xf>
    <xf numFmtId="0" fontId="4" fillId="2" borderId="6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right" vertical="center"/>
    </xf>
    <xf numFmtId="178" fontId="1" fillId="2" borderId="7" xfId="54" applyFill="1" applyProtection="1">
      <alignment horizontal="right" vertical="center"/>
      <protection locked="0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0" xfId="0" applyFont="1" applyBorder="1" applyAlignment="1" applyProtection="1">
      <alignment horizontal="right"/>
      <protection locked="0"/>
    </xf>
    <xf numFmtId="0" fontId="5" fillId="0" borderId="3" xfId="0" applyBorder="1" applyAlignment="1" applyProtection="1">
      <alignment horizontal="center" vertical="center" wrapText="1"/>
      <protection locked="0"/>
    </xf>
    <xf numFmtId="0" fontId="5" fillId="0" borderId="3" xfId="0" applyBorder="1" applyAlignment="1" applyProtection="1">
      <alignment horizontal="center" vertical="center"/>
      <protection locked="0"/>
    </xf>
    <xf numFmtId="0" fontId="5" fillId="0" borderId="10" xfId="0" applyBorder="1" applyAlignment="1" applyProtection="1">
      <alignment horizontal="center" vertical="center" wrapText="1"/>
      <protection locked="0"/>
    </xf>
    <xf numFmtId="0" fontId="5" fillId="0" borderId="12" xfId="0" applyBorder="1" applyAlignment="1">
      <alignment horizontal="center" vertical="center" wrapText="1"/>
    </xf>
    <xf numFmtId="0" fontId="5" fillId="0" borderId="12" xfId="0" applyBorder="1" applyAlignment="1" applyProtection="1">
      <alignment horizontal="center" vertical="center"/>
      <protection locked="0"/>
    </xf>
    <xf numFmtId="0" fontId="5" fillId="0" borderId="12" xfId="0" applyBorder="1" applyAlignment="1" applyProtection="1">
      <alignment horizontal="center" vertical="center" wrapText="1"/>
      <protection locked="0"/>
    </xf>
    <xf numFmtId="0" fontId="5" fillId="0" borderId="8" xfId="0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right"/>
    </xf>
    <xf numFmtId="0" fontId="7" fillId="0" borderId="0" xfId="0" applyFont="1" applyBorder="1" applyAlignment="1" applyProtection="1">
      <alignment horizontal="right"/>
      <protection locked="0"/>
    </xf>
    <xf numFmtId="49" fontId="7" fillId="0" borderId="0" xfId="0" applyNumberFormat="1" applyFont="1" applyBorder="1" applyAlignment="1" applyProtection="1"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right"/>
      <protection locked="0"/>
    </xf>
    <xf numFmtId="49" fontId="5" fillId="0" borderId="7" xfId="0" applyNumberFormat="1" applyBorder="1" applyAlignment="1" applyProtection="1">
      <alignment horizontal="center" vertical="center" wrapText="1"/>
      <protection locked="0"/>
    </xf>
    <xf numFmtId="49" fontId="5" fillId="0" borderId="7" xfId="0" applyNumberFormat="1" applyBorder="1" applyAlignment="1" applyProtection="1">
      <alignment horizontal="center" vertical="center"/>
      <protection locked="0"/>
    </xf>
    <xf numFmtId="4" fontId="4" fillId="0" borderId="7" xfId="0" applyNumberFormat="1" applyFont="1" applyBorder="1" applyAlignment="1" applyProtection="1">
      <alignment horizontal="right" vertical="center"/>
      <protection locked="0"/>
    </xf>
    <xf numFmtId="4" fontId="4" fillId="0" borderId="7" xfId="0" applyNumberFormat="1" applyFont="1" applyBorder="1" applyAlignment="1" applyProtection="1">
      <alignment horizontal="right" vertical="center" wrapText="1"/>
      <protection locked="0"/>
    </xf>
    <xf numFmtId="49" fontId="11" fillId="0" borderId="0" xfId="53" applyFont="1" applyBorder="1">
      <alignment horizontal="left" vertical="center" wrapText="1"/>
    </xf>
    <xf numFmtId="49" fontId="12" fillId="0" borderId="0" xfId="53" applyFont="1" applyBorder="1" applyAlignment="1">
      <alignment horizontal="center" vertical="center" wrapText="1"/>
    </xf>
    <xf numFmtId="49" fontId="11" fillId="0" borderId="7" xfId="53" applyFont="1" applyAlignment="1">
      <alignment horizontal="center" vertical="center" wrapText="1"/>
    </xf>
    <xf numFmtId="49" fontId="11" fillId="0" borderId="7" xfId="53" applyFont="1">
      <alignment horizontal="left" vertical="center" wrapText="1"/>
    </xf>
    <xf numFmtId="49" fontId="11" fillId="0" borderId="7" xfId="53" applyFont="1" applyAlignment="1">
      <alignment horizontal="left" vertical="center" wrapText="1"/>
    </xf>
    <xf numFmtId="0" fontId="11" fillId="0" borderId="7" xfId="53" applyNumberFormat="1" applyFont="1" applyAlignment="1">
      <alignment horizontal="center" vertical="center" wrapText="1"/>
    </xf>
    <xf numFmtId="181" fontId="11" fillId="0" borderId="7" xfId="53" applyNumberFormat="1" applyFont="1" applyAlignment="1">
      <alignment horizontal="center" vertical="center" wrapText="1"/>
    </xf>
    <xf numFmtId="49" fontId="11" fillId="0" borderId="0" xfId="53" applyFont="1" applyBorder="1" applyAlignment="1">
      <alignment horizontal="right" vertical="center" wrapText="1"/>
    </xf>
    <xf numFmtId="49" fontId="11" fillId="0" borderId="0" xfId="0" applyNumberFormat="1" applyFont="1" applyBorder="1" applyAlignment="1">
      <alignment horizontal="right" vertical="center" wrapText="1"/>
    </xf>
    <xf numFmtId="49" fontId="11" fillId="0" borderId="0" xfId="0" applyNumberFormat="1" applyFont="1" applyBorder="1" applyAlignment="1">
      <alignment horizontal="left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4" fillId="0" borderId="7" xfId="53" applyFont="1">
      <alignment horizontal="left" vertical="center" wrapText="1"/>
    </xf>
    <xf numFmtId="49" fontId="4" fillId="0" borderId="7" xfId="53" applyFont="1" applyAlignment="1">
      <alignment horizontal="center" vertical="center" wrapText="1"/>
    </xf>
    <xf numFmtId="178" fontId="4" fillId="0" borderId="7" xfId="54" applyFo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right" wrapText="1"/>
    </xf>
    <xf numFmtId="0" fontId="1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4" fontId="14" fillId="0" borderId="7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center" vertical="center" wrapText="1"/>
    </xf>
    <xf numFmtId="49" fontId="15" fillId="0" borderId="0" xfId="0" applyNumberFormat="1" applyBorder="1" applyAlignment="1">
      <alignment horizontal="left" vertical="center" wrapText="1"/>
    </xf>
    <xf numFmtId="49" fontId="16" fillId="0" borderId="7" xfId="53" applyFont="1" applyAlignment="1">
      <alignment horizontal="center" vertical="center" wrapText="1"/>
    </xf>
    <xf numFmtId="49" fontId="16" fillId="0" borderId="7" xfId="53" applyFont="1">
      <alignment horizontal="left" vertical="center" wrapText="1"/>
    </xf>
    <xf numFmtId="178" fontId="16" fillId="0" borderId="7" xfId="54" applyFont="1">
      <alignment horizontal="right" vertical="center"/>
    </xf>
    <xf numFmtId="49" fontId="16" fillId="0" borderId="7" xfId="53" applyFont="1" applyAlignment="1">
      <alignment horizontal="left" vertical="center" wrapText="1" indent="1"/>
    </xf>
    <xf numFmtId="49" fontId="16" fillId="0" borderId="7" xfId="53" applyFont="1" applyAlignment="1">
      <alignment horizontal="left" vertical="center" wrapText="1" indent="2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5" fillId="0" borderId="7" xfId="0" applyBorder="1" applyAlignment="1">
      <alignment horizontal="left" vertical="center"/>
    </xf>
    <xf numFmtId="0" fontId="5" fillId="0" borderId="7" xfId="0" applyBorder="1" applyAlignment="1" applyProtection="1">
      <alignment vertical="center"/>
      <protection locked="0"/>
    </xf>
    <xf numFmtId="0" fontId="2" fillId="0" borderId="6" xfId="0" applyFont="1" applyBorder="1" applyAlignment="1">
      <alignment vertical="center"/>
    </xf>
    <xf numFmtId="178" fontId="1" fillId="0" borderId="7" xfId="0" applyNumberFormat="1" applyFont="1" applyBorder="1" applyAlignment="1" applyProtection="1">
      <alignment horizontal="right" vertical="center"/>
      <protection locked="0"/>
    </xf>
    <xf numFmtId="0" fontId="19" fillId="0" borderId="7" xfId="0" applyFont="1" applyBorder="1" applyAlignment="1">
      <alignment horizontal="center" vertical="center"/>
    </xf>
    <xf numFmtId="0" fontId="4" fillId="0" borderId="0" xfId="53" applyNumberFormat="1" applyFont="1" applyBorder="1" applyAlignment="1">
      <alignment horizontal="left" vertical="center"/>
    </xf>
    <xf numFmtId="0" fontId="3" fillId="0" borderId="0" xfId="53" applyNumberFormat="1" applyFont="1" applyBorder="1" applyAlignment="1">
      <alignment horizontal="center" vertical="center"/>
    </xf>
    <xf numFmtId="0" fontId="4" fillId="0" borderId="7" xfId="53" applyNumberFormat="1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53" applyNumberFormat="1" applyFont="1">
      <alignment horizontal="left" vertical="center" wrapText="1"/>
    </xf>
    <xf numFmtId="0" fontId="4" fillId="0" borderId="7" xfId="53" applyNumberFormat="1" applyFont="1" applyAlignment="1">
      <alignment horizontal="left" vertical="center" wrapText="1" indent="1"/>
    </xf>
    <xf numFmtId="0" fontId="4" fillId="0" borderId="7" xfId="53" applyNumberFormat="1" applyFont="1" applyAlignment="1">
      <alignment horizontal="left" vertical="center" wrapText="1" indent="2"/>
    </xf>
    <xf numFmtId="0" fontId="5" fillId="0" borderId="0" xfId="0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5" fillId="0" borderId="4" xfId="0" applyBorder="1" applyAlignment="1">
      <alignment vertical="center"/>
    </xf>
    <xf numFmtId="0" fontId="2" fillId="0" borderId="0" xfId="0" applyFont="1" applyAlignment="1">
      <alignment horizontal="center" vertical="center"/>
    </xf>
    <xf numFmtId="49" fontId="4" fillId="0" borderId="0" xfId="53" applyFont="1" applyBorder="1">
      <alignment horizontal="left" vertical="center" wrapText="1"/>
    </xf>
    <xf numFmtId="49" fontId="4" fillId="0" borderId="0" xfId="53" applyFont="1" applyBorder="1" applyAlignment="1">
      <alignment horizontal="right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4" fillId="0" borderId="7" xfId="53" applyFont="1" applyAlignment="1">
      <alignment horizontal="right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DateTimeStyle" xf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DateStyle" xfId="13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PercentStyle" xfId="35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NumberStyle" xfId="52"/>
    <cellStyle name="TextStyle" xfId="53"/>
    <cellStyle name="MoneyStyle" xfId="54"/>
    <cellStyle name="TimeStyle" xfId="55"/>
    <cellStyle name="IntegralNumberStyle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D36"/>
  <sheetViews>
    <sheetView showZeros="0" topLeftCell="A18" workbookViewId="0">
      <selection activeCell="J7" sqref="J7"/>
    </sheetView>
  </sheetViews>
  <sheetFormatPr defaultColWidth="10.2857142857143" defaultRowHeight="15" customHeight="1" outlineLevelCol="3"/>
  <cols>
    <col min="1" max="4" width="30.4285714285714" customWidth="1"/>
  </cols>
  <sheetData>
    <row r="1" ht="18.75" customHeight="1" spans="1:4">
      <c r="A1" s="179"/>
      <c r="B1" s="179"/>
      <c r="C1" s="179"/>
      <c r="D1" s="180" t="s">
        <v>0</v>
      </c>
    </row>
    <row r="2" ht="42" customHeight="1" spans="1:4">
      <c r="A2" s="181" t="str">
        <f>"2025"&amp;"年部门财务收支预算总表"</f>
        <v>2025年部门财务收支预算总表</v>
      </c>
      <c r="B2" s="181"/>
      <c r="C2" s="181"/>
      <c r="D2" s="181"/>
    </row>
    <row r="3" ht="18.75" customHeight="1" spans="1:4">
      <c r="A3" s="131" t="str">
        <f>"单位名称："&amp;"德宏傣族景颇族自治州应急管理局"</f>
        <v>单位名称：德宏傣族景颇族自治州应急管理局</v>
      </c>
      <c r="B3" s="131"/>
      <c r="C3" s="132"/>
      <c r="D3" s="182" t="s">
        <v>1</v>
      </c>
    </row>
    <row r="4" ht="18.75" customHeight="1" spans="1:4">
      <c r="A4" s="132" t="s">
        <v>2</v>
      </c>
      <c r="B4" s="132"/>
      <c r="C4" s="132" t="s">
        <v>3</v>
      </c>
      <c r="D4" s="132"/>
    </row>
    <row r="5" ht="18.75" customHeight="1" spans="1:4">
      <c r="A5" s="132" t="s">
        <v>4</v>
      </c>
      <c r="B5" s="132" t="s">
        <v>5</v>
      </c>
      <c r="C5" s="132" t="s">
        <v>6</v>
      </c>
      <c r="D5" s="132" t="s">
        <v>5</v>
      </c>
    </row>
    <row r="6" ht="18.75" customHeight="1" spans="1:4">
      <c r="A6" s="131" t="s">
        <v>7</v>
      </c>
      <c r="B6" s="133">
        <v>8611414.07</v>
      </c>
      <c r="C6" s="131" t="str">
        <f>"一"&amp;"、"&amp;"社会保障和就业支出"</f>
        <v>一、社会保障和就业支出</v>
      </c>
      <c r="D6" s="133">
        <v>655521.18</v>
      </c>
    </row>
    <row r="7" ht="18.75" customHeight="1" spans="1:4">
      <c r="A7" s="131" t="s">
        <v>8</v>
      </c>
      <c r="B7" s="133"/>
      <c r="C7" s="131" t="str">
        <f>"二"&amp;"、"&amp;"卫生健康支出"</f>
        <v>二、卫生健康支出</v>
      </c>
      <c r="D7" s="133">
        <v>427153.05</v>
      </c>
    </row>
    <row r="8" ht="18.75" customHeight="1" spans="1:4">
      <c r="A8" s="131" t="s">
        <v>9</v>
      </c>
      <c r="B8" s="133"/>
      <c r="C8" s="131" t="str">
        <f>"三"&amp;"、"&amp;"住房保障支出"</f>
        <v>三、住房保障支出</v>
      </c>
      <c r="D8" s="133">
        <v>486651.84</v>
      </c>
    </row>
    <row r="9" ht="18.75" customHeight="1" spans="1:4">
      <c r="A9" s="131" t="s">
        <v>10</v>
      </c>
      <c r="B9" s="133"/>
      <c r="C9" s="131" t="str">
        <f>"四"&amp;"、"&amp;"灾害防治及应急管理支出"</f>
        <v>四、灾害防治及应急管理支出</v>
      </c>
      <c r="D9" s="133">
        <v>7042088</v>
      </c>
    </row>
    <row r="10" ht="18.75" customHeight="1" spans="1:4">
      <c r="A10" s="131" t="s">
        <v>11</v>
      </c>
      <c r="B10" s="133"/>
      <c r="C10" s="131"/>
      <c r="D10" s="133"/>
    </row>
    <row r="11" ht="18.75" customHeight="1" spans="1:4">
      <c r="A11" s="131" t="s">
        <v>12</v>
      </c>
      <c r="B11" s="133"/>
      <c r="C11" s="131"/>
      <c r="D11" s="133"/>
    </row>
    <row r="12" ht="18.75" customHeight="1" spans="1:4">
      <c r="A12" s="131" t="s">
        <v>13</v>
      </c>
      <c r="B12" s="133"/>
      <c r="C12" s="131"/>
      <c r="D12" s="133"/>
    </row>
    <row r="13" ht="18.75" customHeight="1" spans="1:4">
      <c r="A13" s="131" t="s">
        <v>14</v>
      </c>
      <c r="B13" s="133"/>
      <c r="C13" s="131"/>
      <c r="D13" s="133"/>
    </row>
    <row r="14" ht="18.75" customHeight="1" spans="1:4">
      <c r="A14" s="131" t="s">
        <v>15</v>
      </c>
      <c r="B14" s="133"/>
      <c r="C14" s="131"/>
      <c r="D14" s="133"/>
    </row>
    <row r="15" ht="18.75" customHeight="1" spans="1:4">
      <c r="A15" s="131" t="s">
        <v>16</v>
      </c>
      <c r="B15" s="133"/>
      <c r="C15" s="131"/>
      <c r="D15" s="133"/>
    </row>
    <row r="16" ht="18.75" customHeight="1" spans="1:4">
      <c r="A16" s="131"/>
      <c r="B16" s="133"/>
      <c r="C16" s="131"/>
      <c r="D16" s="133"/>
    </row>
    <row r="17" ht="18.75" customHeight="1" spans="1:4">
      <c r="A17" s="131"/>
      <c r="B17" s="133"/>
      <c r="C17" s="131"/>
      <c r="D17" s="133"/>
    </row>
    <row r="18" ht="18.75" customHeight="1" spans="1:4">
      <c r="A18" s="131"/>
      <c r="B18" s="133"/>
      <c r="C18" s="131"/>
      <c r="D18" s="133"/>
    </row>
    <row r="19" ht="18.75" customHeight="1" spans="1:4">
      <c r="A19" s="131"/>
      <c r="B19" s="133"/>
      <c r="C19" s="131"/>
      <c r="D19" s="133"/>
    </row>
    <row r="20" ht="18.75" customHeight="1" spans="1:4">
      <c r="A20" s="131"/>
      <c r="B20" s="133"/>
      <c r="C20" s="131"/>
      <c r="D20" s="133"/>
    </row>
    <row r="21" ht="18.75" customHeight="1" spans="1:4">
      <c r="A21" s="131"/>
      <c r="B21" s="133"/>
      <c r="C21" s="131"/>
      <c r="D21" s="133"/>
    </row>
    <row r="22" ht="18.75" customHeight="1" spans="1:4">
      <c r="A22" s="131"/>
      <c r="B22" s="133"/>
      <c r="C22" s="131"/>
      <c r="D22" s="133"/>
    </row>
    <row r="23" ht="18.75" customHeight="1" spans="1:4">
      <c r="A23" s="131"/>
      <c r="B23" s="133"/>
      <c r="C23" s="131"/>
      <c r="D23" s="133"/>
    </row>
    <row r="24" ht="18.75" customHeight="1" spans="1:4">
      <c r="A24" s="131"/>
      <c r="B24" s="133"/>
      <c r="C24" s="131"/>
      <c r="D24" s="133"/>
    </row>
    <row r="25" ht="18.75" customHeight="1" spans="1:4">
      <c r="A25" s="131"/>
      <c r="B25" s="133"/>
      <c r="C25" s="131"/>
      <c r="D25" s="133"/>
    </row>
    <row r="26" ht="18.75" customHeight="1" spans="1:4">
      <c r="A26" s="131"/>
      <c r="B26" s="133"/>
      <c r="C26" s="131"/>
      <c r="D26" s="133"/>
    </row>
    <row r="27" ht="18.75" customHeight="1" spans="1:4">
      <c r="A27" s="131"/>
      <c r="B27" s="133"/>
      <c r="C27" s="131"/>
      <c r="D27" s="133"/>
    </row>
    <row r="28" ht="18.75" customHeight="1" spans="1:4">
      <c r="A28" s="131"/>
      <c r="B28" s="133"/>
      <c r="C28" s="131"/>
      <c r="D28" s="133"/>
    </row>
    <row r="29" ht="18.75" customHeight="1" spans="1:4">
      <c r="A29" s="131"/>
      <c r="B29" s="133"/>
      <c r="C29" s="131"/>
      <c r="D29" s="133"/>
    </row>
    <row r="30" ht="18.75" customHeight="1" spans="1:4">
      <c r="A30" s="131"/>
      <c r="B30" s="133"/>
      <c r="C30" s="131"/>
      <c r="D30" s="133"/>
    </row>
    <row r="31" ht="18.75" customHeight="1" spans="1:4">
      <c r="A31" s="131"/>
      <c r="B31" s="133"/>
      <c r="C31" s="131"/>
      <c r="D31" s="133"/>
    </row>
    <row r="32" ht="18.75" customHeight="1" spans="1:4">
      <c r="A32" s="131" t="s">
        <v>17</v>
      </c>
      <c r="B32" s="133">
        <v>8611414.07</v>
      </c>
      <c r="C32" s="131" t="s">
        <v>18</v>
      </c>
      <c r="D32" s="133">
        <v>8611414.07</v>
      </c>
    </row>
    <row r="33" ht="18.75" customHeight="1" spans="1:4">
      <c r="A33" s="131" t="s">
        <v>19</v>
      </c>
      <c r="B33" s="133"/>
      <c r="C33" s="131" t="s">
        <v>20</v>
      </c>
      <c r="D33" s="133"/>
    </row>
    <row r="34" ht="18.75" customHeight="1" spans="1:4">
      <c r="A34" s="131" t="s">
        <v>21</v>
      </c>
      <c r="B34" s="133"/>
      <c r="C34" s="131" t="s">
        <v>21</v>
      </c>
      <c r="D34" s="133"/>
    </row>
    <row r="35" ht="18.75" customHeight="1" spans="1:4">
      <c r="A35" s="131" t="s">
        <v>22</v>
      </c>
      <c r="B35" s="133"/>
      <c r="C35" s="131" t="s">
        <v>23</v>
      </c>
      <c r="D35" s="133"/>
    </row>
    <row r="36" ht="18.75" customHeight="1" spans="1:4">
      <c r="A36" s="131" t="s">
        <v>24</v>
      </c>
      <c r="B36" s="133">
        <v>8611414.07</v>
      </c>
      <c r="C36" s="131" t="s">
        <v>25</v>
      </c>
      <c r="D36" s="133">
        <v>8611414.07</v>
      </c>
    </row>
  </sheetData>
  <mergeCells count="4">
    <mergeCell ref="A2:D2"/>
    <mergeCell ref="A3:B3"/>
    <mergeCell ref="A4:B4"/>
    <mergeCell ref="C4:D4"/>
  </mergeCells>
  <pageMargins left="0.75" right="0.75" top="1" bottom="1" header="0.5" footer="0.5"/>
  <pageSetup paperSize="9" scale="94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S9"/>
  <sheetViews>
    <sheetView showZeros="0" workbookViewId="0">
      <selection activeCell="Z7" sqref="Z6:Z7"/>
    </sheetView>
  </sheetViews>
  <sheetFormatPr defaultColWidth="9.14285714285714" defaultRowHeight="12" customHeight="1"/>
  <cols>
    <col min="1" max="1" width="7.62857142857143" customWidth="1"/>
    <col min="2" max="2" width="23" customWidth="1"/>
    <col min="3" max="4" width="13.4761904761905" customWidth="1"/>
    <col min="5" max="5" width="13.2" customWidth="1"/>
    <col min="6" max="6" width="8.47619047619048" customWidth="1"/>
    <col min="7" max="7" width="5.34285714285714" customWidth="1"/>
    <col min="8" max="8" width="7.14285714285714" customWidth="1"/>
    <col min="9" max="14" width="9.28571428571429" customWidth="1"/>
    <col min="15" max="15" width="4.47619047619048" customWidth="1"/>
    <col min="16" max="19" width="4.91428571428571" customWidth="1"/>
  </cols>
  <sheetData>
    <row r="1" ht="16.5" customHeight="1" spans="1:17">
      <c r="A1" s="175"/>
      <c r="B1" s="1"/>
      <c r="C1" s="1"/>
      <c r="D1" s="1"/>
      <c r="E1" s="1"/>
      <c r="F1" s="1"/>
      <c r="G1" s="1"/>
      <c r="H1" s="1"/>
      <c r="I1" s="75"/>
      <c r="J1" s="1"/>
      <c r="K1" s="1"/>
      <c r="L1" s="1"/>
      <c r="M1" s="1"/>
      <c r="N1" s="1"/>
      <c r="O1" s="1"/>
      <c r="P1" s="81" t="s">
        <v>26</v>
      </c>
      <c r="Q1" s="81" t="s">
        <v>26</v>
      </c>
    </row>
    <row r="2" ht="36.75" customHeight="1" spans="1:19">
      <c r="A2" s="29" t="str">
        <f>"2025"&amp;"年部门收入预算表"</f>
        <v>2025年部门收入预算表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</row>
    <row r="3" ht="18" customHeight="1" spans="1:17">
      <c r="A3" s="31" t="str">
        <f>"单位名称："&amp;"德宏傣族景颇族自治州应急管理局"</f>
        <v>单位名称：德宏傣族景颇族自治州应急管理局</v>
      </c>
      <c r="B3" s="31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81" t="s">
        <v>27</v>
      </c>
      <c r="Q3" s="81"/>
    </row>
    <row r="4" ht="21" customHeight="1" spans="1:19">
      <c r="A4" s="11" t="s">
        <v>28</v>
      </c>
      <c r="B4" s="11" t="s">
        <v>29</v>
      </c>
      <c r="C4" s="11" t="s">
        <v>30</v>
      </c>
      <c r="D4" s="47" t="s">
        <v>31</v>
      </c>
      <c r="E4" s="48"/>
      <c r="F4" s="48"/>
      <c r="G4" s="48"/>
      <c r="H4" s="48"/>
      <c r="I4" s="13"/>
      <c r="J4" s="48"/>
      <c r="K4" s="48"/>
      <c r="L4" s="48"/>
      <c r="M4" s="48"/>
      <c r="N4" s="49"/>
      <c r="O4" s="47" t="s">
        <v>32</v>
      </c>
      <c r="P4" s="48"/>
      <c r="Q4" s="48"/>
      <c r="R4" s="48"/>
      <c r="S4" s="49"/>
    </row>
    <row r="5" ht="41.25" customHeight="1" spans="1:19">
      <c r="A5" s="16"/>
      <c r="B5" s="16"/>
      <c r="C5" s="16"/>
      <c r="D5" s="16" t="s">
        <v>33</v>
      </c>
      <c r="E5" s="16" t="s">
        <v>34</v>
      </c>
      <c r="F5" s="16" t="s">
        <v>35</v>
      </c>
      <c r="G5" s="16" t="s">
        <v>36</v>
      </c>
      <c r="H5" s="11" t="s">
        <v>37</v>
      </c>
      <c r="I5" s="178" t="s">
        <v>38</v>
      </c>
      <c r="J5" s="178"/>
      <c r="K5" s="178"/>
      <c r="L5" s="178"/>
      <c r="M5" s="178"/>
      <c r="N5" s="178"/>
      <c r="O5" s="11" t="s">
        <v>33</v>
      </c>
      <c r="P5" s="11" t="s">
        <v>34</v>
      </c>
      <c r="Q5" s="11" t="s">
        <v>35</v>
      </c>
      <c r="R5" s="11" t="s">
        <v>36</v>
      </c>
      <c r="S5" s="11" t="s">
        <v>39</v>
      </c>
    </row>
    <row r="6" ht="43.5" customHeight="1" spans="1:19">
      <c r="A6" s="70"/>
      <c r="B6" s="70"/>
      <c r="C6" s="70"/>
      <c r="D6" s="76"/>
      <c r="E6" s="76"/>
      <c r="F6" s="76"/>
      <c r="G6" s="70"/>
      <c r="H6" s="70"/>
      <c r="I6" s="35" t="s">
        <v>33</v>
      </c>
      <c r="J6" s="33" t="s">
        <v>40</v>
      </c>
      <c r="K6" s="33" t="s">
        <v>41</v>
      </c>
      <c r="L6" s="10" t="s">
        <v>42</v>
      </c>
      <c r="M6" s="10" t="s">
        <v>43</v>
      </c>
      <c r="N6" s="10" t="s">
        <v>44</v>
      </c>
      <c r="O6" s="76"/>
      <c r="P6" s="76"/>
      <c r="Q6" s="76"/>
      <c r="R6" s="76"/>
      <c r="S6" s="76"/>
    </row>
    <row r="7" ht="21" customHeight="1" spans="1:19">
      <c r="A7" s="35">
        <v>1</v>
      </c>
      <c r="B7" s="35">
        <v>2</v>
      </c>
      <c r="C7" s="35">
        <v>3</v>
      </c>
      <c r="D7" s="35">
        <v>4</v>
      </c>
      <c r="E7" s="35">
        <v>5</v>
      </c>
      <c r="F7" s="35">
        <v>6</v>
      </c>
      <c r="G7" s="35">
        <v>7</v>
      </c>
      <c r="H7" s="35">
        <v>8</v>
      </c>
      <c r="I7" s="35">
        <v>9</v>
      </c>
      <c r="J7" s="35">
        <v>10</v>
      </c>
      <c r="K7" s="35">
        <v>11</v>
      </c>
      <c r="L7" s="35">
        <v>12</v>
      </c>
      <c r="M7" s="35">
        <v>13</v>
      </c>
      <c r="N7" s="35">
        <v>14</v>
      </c>
      <c r="O7" s="35">
        <v>15</v>
      </c>
      <c r="P7" s="35">
        <v>16</v>
      </c>
      <c r="Q7" s="35">
        <v>17</v>
      </c>
      <c r="R7" s="35">
        <v>18</v>
      </c>
      <c r="S7" s="58">
        <v>19</v>
      </c>
    </row>
    <row r="8" ht="52.5" customHeight="1" spans="1:19">
      <c r="A8" s="176" t="s">
        <v>45</v>
      </c>
      <c r="B8" s="176" t="s">
        <v>46</v>
      </c>
      <c r="C8" s="23">
        <v>8611414.07</v>
      </c>
      <c r="D8" s="23">
        <v>8611414.07</v>
      </c>
      <c r="E8" s="23">
        <v>8611414.07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</row>
    <row r="9" ht="30" customHeight="1" spans="1:19">
      <c r="A9" s="12" t="s">
        <v>30</v>
      </c>
      <c r="B9" s="177"/>
      <c r="C9" s="166">
        <v>8611414.07</v>
      </c>
      <c r="D9" s="166">
        <v>8611414.07</v>
      </c>
      <c r="E9" s="166">
        <v>8611414.07</v>
      </c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6"/>
      <c r="R9" s="166"/>
      <c r="S9" s="166"/>
    </row>
  </sheetData>
  <mergeCells count="21">
    <mergeCell ref="P1:S1"/>
    <mergeCell ref="A2:S2"/>
    <mergeCell ref="A3:G3"/>
    <mergeCell ref="P3:S3"/>
    <mergeCell ref="D4:N4"/>
    <mergeCell ref="O4:S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75" right="0.75" top="1" bottom="1" header="0.5" footer="0.5"/>
  <pageSetup paperSize="9" scale="81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O26"/>
  <sheetViews>
    <sheetView showZeros="0" topLeftCell="A14" workbookViewId="0">
      <selection activeCell="A24" sqref="$A24:$XFD24"/>
    </sheetView>
  </sheetViews>
  <sheetFormatPr defaultColWidth="8.84761904761905" defaultRowHeight="15" customHeight="1"/>
  <cols>
    <col min="1" max="1" width="16.1428571428571" customWidth="1"/>
    <col min="2" max="2" width="34.8571428571429" customWidth="1"/>
    <col min="3" max="6" width="16.1428571428571" customWidth="1"/>
    <col min="7" max="15" width="7.28571428571429" customWidth="1"/>
  </cols>
  <sheetData>
    <row r="1" ht="18.75" customHeight="1" spans="1:15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43" t="s">
        <v>47</v>
      </c>
      <c r="O1" s="43"/>
    </row>
    <row r="2" ht="36" customHeight="1" spans="1:15">
      <c r="A2" s="169" t="str">
        <f>"2025"&amp;"年部门支出预算表"</f>
        <v>2025年部门支出预算表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</row>
    <row r="3" ht="18.75" customHeight="1" spans="1:15">
      <c r="A3" s="31" t="str">
        <f>"单位名称："&amp;"德宏傣族景颇族自治州应急管理局"</f>
        <v>单位名称：德宏傣族景颇族自治州应急管理局</v>
      </c>
      <c r="B3" s="31"/>
      <c r="C3" s="31"/>
      <c r="D3" s="31"/>
      <c r="E3" s="31"/>
      <c r="F3" s="31"/>
      <c r="G3" s="168"/>
      <c r="H3" s="168"/>
      <c r="I3" s="168"/>
      <c r="J3" s="168"/>
      <c r="K3" s="168"/>
      <c r="L3" s="168"/>
      <c r="M3" s="168"/>
      <c r="N3" s="43" t="s">
        <v>1</v>
      </c>
      <c r="O3" s="43"/>
    </row>
    <row r="4" ht="31.5" customHeight="1" spans="1:15">
      <c r="A4" s="170" t="s">
        <v>48</v>
      </c>
      <c r="B4" s="170" t="s">
        <v>49</v>
      </c>
      <c r="C4" s="170" t="s">
        <v>30</v>
      </c>
      <c r="D4" s="170" t="s">
        <v>34</v>
      </c>
      <c r="E4" s="170"/>
      <c r="F4" s="170"/>
      <c r="G4" s="170" t="s">
        <v>35</v>
      </c>
      <c r="H4" s="170" t="s">
        <v>36</v>
      </c>
      <c r="I4" s="170" t="s">
        <v>50</v>
      </c>
      <c r="J4" s="170" t="s">
        <v>51</v>
      </c>
      <c r="K4" s="170"/>
      <c r="L4" s="170"/>
      <c r="M4" s="170"/>
      <c r="N4" s="170"/>
      <c r="O4" s="170"/>
    </row>
    <row r="5" ht="37.3" customHeight="1" spans="1:15">
      <c r="A5" s="170"/>
      <c r="B5" s="170"/>
      <c r="C5" s="170"/>
      <c r="D5" s="170" t="s">
        <v>33</v>
      </c>
      <c r="E5" s="170" t="s">
        <v>52</v>
      </c>
      <c r="F5" s="170" t="s">
        <v>53</v>
      </c>
      <c r="G5" s="170"/>
      <c r="H5" s="170"/>
      <c r="I5" s="170"/>
      <c r="J5" s="170" t="s">
        <v>33</v>
      </c>
      <c r="K5" s="170" t="s">
        <v>54</v>
      </c>
      <c r="L5" s="170" t="s">
        <v>55</v>
      </c>
      <c r="M5" s="170" t="s">
        <v>56</v>
      </c>
      <c r="N5" s="170" t="s">
        <v>57</v>
      </c>
      <c r="O5" s="170" t="s">
        <v>58</v>
      </c>
    </row>
    <row r="6" ht="18.75" customHeight="1" spans="1:15">
      <c r="A6" s="171" t="s">
        <v>59</v>
      </c>
      <c r="B6" s="171" t="s">
        <v>60</v>
      </c>
      <c r="C6" s="171" t="s">
        <v>61</v>
      </c>
      <c r="D6" s="171" t="s">
        <v>62</v>
      </c>
      <c r="E6" s="171" t="s">
        <v>63</v>
      </c>
      <c r="F6" s="171" t="s">
        <v>64</v>
      </c>
      <c r="G6" s="171" t="s">
        <v>65</v>
      </c>
      <c r="H6" s="171" t="s">
        <v>66</v>
      </c>
      <c r="I6" s="171" t="s">
        <v>67</v>
      </c>
      <c r="J6" s="171" t="s">
        <v>68</v>
      </c>
      <c r="K6" s="171" t="s">
        <v>69</v>
      </c>
      <c r="L6" s="171" t="s">
        <v>70</v>
      </c>
      <c r="M6" s="171" t="s">
        <v>71</v>
      </c>
      <c r="N6" s="171" t="s">
        <v>72</v>
      </c>
      <c r="O6" s="171" t="s">
        <v>73</v>
      </c>
    </row>
    <row r="7" ht="28" customHeight="1" spans="1:15">
      <c r="A7" s="172" t="s">
        <v>74</v>
      </c>
      <c r="B7" s="172" t="s">
        <v>75</v>
      </c>
      <c r="C7" s="133">
        <v>655521.18</v>
      </c>
      <c r="D7" s="133">
        <v>655521.18</v>
      </c>
      <c r="E7" s="133">
        <v>655521.18</v>
      </c>
      <c r="F7" s="133"/>
      <c r="G7" s="133"/>
      <c r="H7" s="133"/>
      <c r="I7" s="133"/>
      <c r="J7" s="133"/>
      <c r="K7" s="133"/>
      <c r="L7" s="133"/>
      <c r="M7" s="133"/>
      <c r="N7" s="133"/>
      <c r="O7" s="133"/>
    </row>
    <row r="8" ht="28" customHeight="1" spans="1:15">
      <c r="A8" s="173" t="s">
        <v>76</v>
      </c>
      <c r="B8" s="173" t="s">
        <v>77</v>
      </c>
      <c r="C8" s="133">
        <v>653869.12</v>
      </c>
      <c r="D8" s="133">
        <v>653869.12</v>
      </c>
      <c r="E8" s="133">
        <v>653869.12</v>
      </c>
      <c r="F8" s="133"/>
      <c r="G8" s="133"/>
      <c r="H8" s="133"/>
      <c r="I8" s="133"/>
      <c r="J8" s="133"/>
      <c r="K8" s="133"/>
      <c r="L8" s="133"/>
      <c r="M8" s="133"/>
      <c r="N8" s="133"/>
      <c r="O8" s="133"/>
    </row>
    <row r="9" ht="28" customHeight="1" spans="1:15">
      <c r="A9" s="174" t="s">
        <v>78</v>
      </c>
      <c r="B9" s="174" t="s">
        <v>79</v>
      </c>
      <c r="C9" s="133">
        <v>5000</v>
      </c>
      <c r="D9" s="133">
        <v>5000</v>
      </c>
      <c r="E9" s="133">
        <v>5000</v>
      </c>
      <c r="F9" s="133"/>
      <c r="G9" s="133"/>
      <c r="H9" s="133"/>
      <c r="I9" s="133"/>
      <c r="J9" s="133"/>
      <c r="K9" s="133"/>
      <c r="L9" s="133"/>
      <c r="M9" s="133"/>
      <c r="N9" s="133"/>
      <c r="O9" s="133"/>
    </row>
    <row r="10" ht="28" customHeight="1" spans="1:15">
      <c r="A10" s="174" t="s">
        <v>80</v>
      </c>
      <c r="B10" s="174" t="s">
        <v>81</v>
      </c>
      <c r="C10" s="133">
        <v>648869.12</v>
      </c>
      <c r="D10" s="133">
        <v>648869.12</v>
      </c>
      <c r="E10" s="133">
        <v>648869.12</v>
      </c>
      <c r="F10" s="133"/>
      <c r="G10" s="133"/>
      <c r="H10" s="133"/>
      <c r="I10" s="133"/>
      <c r="J10" s="133"/>
      <c r="K10" s="133"/>
      <c r="L10" s="133"/>
      <c r="M10" s="133"/>
      <c r="N10" s="133"/>
      <c r="O10" s="133"/>
    </row>
    <row r="11" ht="28" customHeight="1" spans="1:15">
      <c r="A11" s="173" t="s">
        <v>82</v>
      </c>
      <c r="B11" s="173" t="s">
        <v>83</v>
      </c>
      <c r="C11" s="133">
        <v>1652.06</v>
      </c>
      <c r="D11" s="133">
        <v>1652.06</v>
      </c>
      <c r="E11" s="133">
        <v>1652.06</v>
      </c>
      <c r="F11" s="133"/>
      <c r="G11" s="133"/>
      <c r="H11" s="133"/>
      <c r="I11" s="133"/>
      <c r="J11" s="133"/>
      <c r="K11" s="133"/>
      <c r="L11" s="133"/>
      <c r="M11" s="133"/>
      <c r="N11" s="133"/>
      <c r="O11" s="133"/>
    </row>
    <row r="12" ht="28" customHeight="1" spans="1:15">
      <c r="A12" s="174" t="s">
        <v>84</v>
      </c>
      <c r="B12" s="174" t="s">
        <v>83</v>
      </c>
      <c r="C12" s="133">
        <v>1652.06</v>
      </c>
      <c r="D12" s="133">
        <v>1652.06</v>
      </c>
      <c r="E12" s="133">
        <v>1652.06</v>
      </c>
      <c r="F12" s="133"/>
      <c r="G12" s="133"/>
      <c r="H12" s="133"/>
      <c r="I12" s="133"/>
      <c r="J12" s="133"/>
      <c r="K12" s="133"/>
      <c r="L12" s="133"/>
      <c r="M12" s="133"/>
      <c r="N12" s="133"/>
      <c r="O12" s="133"/>
    </row>
    <row r="13" ht="28" customHeight="1" spans="1:15">
      <c r="A13" s="172" t="s">
        <v>85</v>
      </c>
      <c r="B13" s="172" t="s">
        <v>86</v>
      </c>
      <c r="C13" s="133">
        <v>427153.05</v>
      </c>
      <c r="D13" s="133">
        <v>427153.05</v>
      </c>
      <c r="E13" s="133">
        <v>427153.05</v>
      </c>
      <c r="F13" s="133"/>
      <c r="G13" s="133"/>
      <c r="H13" s="133"/>
      <c r="I13" s="133"/>
      <c r="J13" s="133"/>
      <c r="K13" s="133"/>
      <c r="L13" s="133"/>
      <c r="M13" s="133"/>
      <c r="N13" s="133"/>
      <c r="O13" s="133"/>
    </row>
    <row r="14" ht="28" customHeight="1" spans="1:15">
      <c r="A14" s="173" t="s">
        <v>87</v>
      </c>
      <c r="B14" s="173" t="s">
        <v>88</v>
      </c>
      <c r="C14" s="133">
        <v>427153.05</v>
      </c>
      <c r="D14" s="133">
        <v>427153.05</v>
      </c>
      <c r="E14" s="133">
        <v>427153.05</v>
      </c>
      <c r="F14" s="133"/>
      <c r="G14" s="133"/>
      <c r="H14" s="133"/>
      <c r="I14" s="133"/>
      <c r="J14" s="133"/>
      <c r="K14" s="133"/>
      <c r="L14" s="133"/>
      <c r="M14" s="133"/>
      <c r="N14" s="133"/>
      <c r="O14" s="133"/>
    </row>
    <row r="15" ht="28" customHeight="1" spans="1:15">
      <c r="A15" s="174" t="s">
        <v>89</v>
      </c>
      <c r="B15" s="174" t="s">
        <v>90</v>
      </c>
      <c r="C15" s="133">
        <v>320379.13</v>
      </c>
      <c r="D15" s="133">
        <v>320379.13</v>
      </c>
      <c r="E15" s="133">
        <v>320379.13</v>
      </c>
      <c r="F15" s="133"/>
      <c r="G15" s="133"/>
      <c r="H15" s="133"/>
      <c r="I15" s="133"/>
      <c r="J15" s="133"/>
      <c r="K15" s="133"/>
      <c r="L15" s="133"/>
      <c r="M15" s="133"/>
      <c r="N15" s="133"/>
      <c r="O15" s="133"/>
    </row>
    <row r="16" ht="28" customHeight="1" spans="1:15">
      <c r="A16" s="174" t="s">
        <v>91</v>
      </c>
      <c r="B16" s="174" t="s">
        <v>92</v>
      </c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</row>
    <row r="17" ht="28" customHeight="1" spans="1:15">
      <c r="A17" s="174" t="s">
        <v>93</v>
      </c>
      <c r="B17" s="174" t="s">
        <v>94</v>
      </c>
      <c r="C17" s="133">
        <v>89163.06</v>
      </c>
      <c r="D17" s="133">
        <v>89163.06</v>
      </c>
      <c r="E17" s="133">
        <v>89163.06</v>
      </c>
      <c r="F17" s="133"/>
      <c r="G17" s="133"/>
      <c r="H17" s="133"/>
      <c r="I17" s="133"/>
      <c r="J17" s="133"/>
      <c r="K17" s="133"/>
      <c r="L17" s="133"/>
      <c r="M17" s="133"/>
      <c r="N17" s="133"/>
      <c r="O17" s="133"/>
    </row>
    <row r="18" ht="28" customHeight="1" spans="1:15">
      <c r="A18" s="174" t="s">
        <v>95</v>
      </c>
      <c r="B18" s="174" t="s">
        <v>96</v>
      </c>
      <c r="C18" s="133">
        <v>17610.86</v>
      </c>
      <c r="D18" s="133">
        <v>17610.86</v>
      </c>
      <c r="E18" s="133">
        <v>17610.86</v>
      </c>
      <c r="F18" s="133"/>
      <c r="G18" s="133"/>
      <c r="H18" s="133"/>
      <c r="I18" s="133"/>
      <c r="J18" s="133"/>
      <c r="K18" s="133"/>
      <c r="L18" s="133"/>
      <c r="M18" s="133"/>
      <c r="N18" s="133"/>
      <c r="O18" s="133"/>
    </row>
    <row r="19" ht="28" customHeight="1" spans="1:15">
      <c r="A19" s="172" t="s">
        <v>97</v>
      </c>
      <c r="B19" s="172" t="s">
        <v>98</v>
      </c>
      <c r="C19" s="133">
        <v>486651.84</v>
      </c>
      <c r="D19" s="133">
        <v>486651.84</v>
      </c>
      <c r="E19" s="133">
        <v>486651.84</v>
      </c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ht="28" customHeight="1" spans="1:15">
      <c r="A20" s="173" t="s">
        <v>99</v>
      </c>
      <c r="B20" s="173" t="s">
        <v>100</v>
      </c>
      <c r="C20" s="133">
        <v>486651.84</v>
      </c>
      <c r="D20" s="133">
        <v>486651.84</v>
      </c>
      <c r="E20" s="133">
        <v>486651.84</v>
      </c>
      <c r="F20" s="133"/>
      <c r="G20" s="133"/>
      <c r="H20" s="133"/>
      <c r="I20" s="133"/>
      <c r="J20" s="133"/>
      <c r="K20" s="133"/>
      <c r="L20" s="133"/>
      <c r="M20" s="133"/>
      <c r="N20" s="133"/>
      <c r="O20" s="133"/>
    </row>
    <row r="21" ht="28" customHeight="1" spans="1:15">
      <c r="A21" s="174" t="s">
        <v>101</v>
      </c>
      <c r="B21" s="174" t="s">
        <v>102</v>
      </c>
      <c r="C21" s="133">
        <v>486651.84</v>
      </c>
      <c r="D21" s="133">
        <v>486651.84</v>
      </c>
      <c r="E21" s="133">
        <v>486651.84</v>
      </c>
      <c r="F21" s="133"/>
      <c r="G21" s="133"/>
      <c r="H21" s="133"/>
      <c r="I21" s="133"/>
      <c r="J21" s="133"/>
      <c r="K21" s="133"/>
      <c r="L21" s="133"/>
      <c r="M21" s="133"/>
      <c r="N21" s="133"/>
      <c r="O21" s="133"/>
    </row>
    <row r="22" ht="28" customHeight="1" spans="1:15">
      <c r="A22" s="172" t="s">
        <v>103</v>
      </c>
      <c r="B22" s="172" t="s">
        <v>104</v>
      </c>
      <c r="C22" s="133">
        <v>7042088</v>
      </c>
      <c r="D22" s="133">
        <v>7042088</v>
      </c>
      <c r="E22" s="133">
        <v>5390888</v>
      </c>
      <c r="F22" s="133">
        <v>1651200</v>
      </c>
      <c r="G22" s="133"/>
      <c r="H22" s="133"/>
      <c r="I22" s="133"/>
      <c r="J22" s="133"/>
      <c r="K22" s="133"/>
      <c r="L22" s="133"/>
      <c r="M22" s="133"/>
      <c r="N22" s="133"/>
      <c r="O22" s="133"/>
    </row>
    <row r="23" ht="28" customHeight="1" spans="1:15">
      <c r="A23" s="173" t="s">
        <v>105</v>
      </c>
      <c r="B23" s="173" t="s">
        <v>106</v>
      </c>
      <c r="C23" s="133">
        <v>7042088</v>
      </c>
      <c r="D23" s="133">
        <v>7042088</v>
      </c>
      <c r="E23" s="133">
        <v>5390888</v>
      </c>
      <c r="F23" s="133">
        <v>1651200</v>
      </c>
      <c r="G23" s="133"/>
      <c r="H23" s="133"/>
      <c r="I23" s="133"/>
      <c r="J23" s="133"/>
      <c r="K23" s="133"/>
      <c r="L23" s="133"/>
      <c r="M23" s="133"/>
      <c r="N23" s="133"/>
      <c r="O23" s="133"/>
    </row>
    <row r="24" ht="28" customHeight="1" spans="1:15">
      <c r="A24" s="174" t="s">
        <v>107</v>
      </c>
      <c r="B24" s="174" t="s">
        <v>108</v>
      </c>
      <c r="C24" s="133">
        <v>5608888</v>
      </c>
      <c r="D24" s="133">
        <v>5608888</v>
      </c>
      <c r="E24" s="133">
        <v>5390888</v>
      </c>
      <c r="F24" s="133">
        <v>218000</v>
      </c>
      <c r="G24" s="133"/>
      <c r="H24" s="133"/>
      <c r="I24" s="133"/>
      <c r="J24" s="133"/>
      <c r="K24" s="133"/>
      <c r="L24" s="133"/>
      <c r="M24" s="133"/>
      <c r="N24" s="133"/>
      <c r="O24" s="133"/>
    </row>
    <row r="25" ht="28" customHeight="1" spans="1:15">
      <c r="A25" s="174" t="s">
        <v>109</v>
      </c>
      <c r="B25" s="174" t="s">
        <v>110</v>
      </c>
      <c r="C25" s="133">
        <v>1433200</v>
      </c>
      <c r="D25" s="133">
        <v>1433200</v>
      </c>
      <c r="E25" s="133"/>
      <c r="F25" s="133">
        <v>1433200</v>
      </c>
      <c r="G25" s="133"/>
      <c r="H25" s="133"/>
      <c r="I25" s="133"/>
      <c r="J25" s="133"/>
      <c r="K25" s="133"/>
      <c r="L25" s="133"/>
      <c r="M25" s="133"/>
      <c r="N25" s="133"/>
      <c r="O25" s="133"/>
    </row>
    <row r="26" ht="30" customHeight="1" spans="1:15">
      <c r="A26" s="171" t="s">
        <v>30</v>
      </c>
      <c r="B26" s="171"/>
      <c r="C26" s="133">
        <v>8611414.07</v>
      </c>
      <c r="D26" s="133">
        <v>8611414.07</v>
      </c>
      <c r="E26" s="133">
        <v>6960214.07</v>
      </c>
      <c r="F26" s="133">
        <v>1651200</v>
      </c>
      <c r="G26" s="133"/>
      <c r="H26" s="133"/>
      <c r="I26" s="133"/>
      <c r="J26" s="133"/>
      <c r="K26" s="133"/>
      <c r="L26" s="133"/>
      <c r="M26" s="133"/>
      <c r="N26" s="133"/>
      <c r="O26" s="133"/>
    </row>
  </sheetData>
  <mergeCells count="13">
    <mergeCell ref="N1:O1"/>
    <mergeCell ref="A2:O2"/>
    <mergeCell ref="A3:F3"/>
    <mergeCell ref="N3:O3"/>
    <mergeCell ref="D4:F4"/>
    <mergeCell ref="J4:O4"/>
    <mergeCell ref="A26:B26"/>
    <mergeCell ref="A4:A5"/>
    <mergeCell ref="B4:B5"/>
    <mergeCell ref="C4:C5"/>
    <mergeCell ref="G4:G5"/>
    <mergeCell ref="H4:H5"/>
    <mergeCell ref="I4:I5"/>
  </mergeCells>
  <pageMargins left="0.75" right="0.75" top="1" bottom="1" header="0.5" footer="0.5"/>
  <pageSetup paperSize="9" scale="64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D36"/>
  <sheetViews>
    <sheetView showZeros="0" topLeftCell="A10" workbookViewId="0">
      <selection activeCell="L13" sqref="L13"/>
    </sheetView>
  </sheetViews>
  <sheetFormatPr defaultColWidth="9.14285714285714" defaultRowHeight="14.25" customHeight="1" outlineLevelCol="3"/>
  <cols>
    <col min="1" max="1" width="29.8571428571429" customWidth="1"/>
    <col min="2" max="2" width="17.8571428571429" customWidth="1"/>
    <col min="3" max="3" width="35.4761904761905" customWidth="1"/>
    <col min="4" max="4" width="22" customWidth="1"/>
  </cols>
  <sheetData>
    <row r="1" ht="17.25" customHeight="1" spans="1:4">
      <c r="A1" s="46"/>
      <c r="B1" s="46"/>
      <c r="C1" s="46"/>
      <c r="D1" s="81" t="s">
        <v>111</v>
      </c>
    </row>
    <row r="2" ht="30.75" customHeight="1" spans="1:4">
      <c r="A2" s="161" t="str">
        <f>"2025"&amp;"年部门财政拨款收支预算总表"</f>
        <v>2025年部门财政拨款收支预算总表</v>
      </c>
      <c r="B2" s="161"/>
      <c r="C2" s="161"/>
      <c r="D2" s="161"/>
    </row>
    <row r="3" ht="18.75" customHeight="1" spans="1:4">
      <c r="A3" s="31" t="str">
        <f>"单位名称："&amp;"德宏傣族景颇族自治州应急管理局"</f>
        <v>单位名称：德宏傣族景颇族自治州应急管理局</v>
      </c>
      <c r="B3" s="162"/>
      <c r="C3" s="162"/>
      <c r="D3" s="82" t="s">
        <v>1</v>
      </c>
    </row>
    <row r="4" ht="19.5" customHeight="1" spans="1:4">
      <c r="A4" s="12" t="s">
        <v>112</v>
      </c>
      <c r="B4" s="14"/>
      <c r="C4" s="12" t="s">
        <v>113</v>
      </c>
      <c r="D4" s="14"/>
    </row>
    <row r="5" ht="21.75" customHeight="1" spans="1:4">
      <c r="A5" s="69" t="s">
        <v>114</v>
      </c>
      <c r="B5" s="11" t="s">
        <v>5</v>
      </c>
      <c r="C5" s="69" t="s">
        <v>115</v>
      </c>
      <c r="D5" s="11" t="s">
        <v>5</v>
      </c>
    </row>
    <row r="6" ht="17.25" customHeight="1" spans="1:4">
      <c r="A6" s="70"/>
      <c r="B6" s="18"/>
      <c r="C6" s="70"/>
      <c r="D6" s="18"/>
    </row>
    <row r="7" ht="19.5" customHeight="1" spans="1:4">
      <c r="A7" s="77" t="s">
        <v>116</v>
      </c>
      <c r="B7" s="23">
        <v>8611414.07</v>
      </c>
      <c r="C7" s="77" t="s">
        <v>117</v>
      </c>
      <c r="D7" s="23">
        <v>8611414.07</v>
      </c>
    </row>
    <row r="8" ht="19.5" customHeight="1" spans="1:4">
      <c r="A8" s="77" t="s">
        <v>118</v>
      </c>
      <c r="B8" s="23">
        <v>8611414.07</v>
      </c>
      <c r="C8" s="163" t="s">
        <v>119</v>
      </c>
      <c r="D8" s="23"/>
    </row>
    <row r="9" ht="19.5" customHeight="1" spans="1:4">
      <c r="A9" s="164" t="s">
        <v>120</v>
      </c>
      <c r="B9" s="23"/>
      <c r="C9" s="163" t="s">
        <v>121</v>
      </c>
      <c r="D9" s="23"/>
    </row>
    <row r="10" ht="19.5" customHeight="1" spans="1:4">
      <c r="A10" s="164" t="s">
        <v>122</v>
      </c>
      <c r="B10" s="23"/>
      <c r="C10" s="163" t="s">
        <v>123</v>
      </c>
      <c r="D10" s="23"/>
    </row>
    <row r="11" ht="19.5" customHeight="1" spans="1:4">
      <c r="A11" s="164" t="s">
        <v>124</v>
      </c>
      <c r="B11" s="23"/>
      <c r="C11" s="163" t="s">
        <v>125</v>
      </c>
      <c r="D11" s="23"/>
    </row>
    <row r="12" ht="19.5" customHeight="1" spans="1:4">
      <c r="A12" s="164" t="s">
        <v>118</v>
      </c>
      <c r="B12" s="23"/>
      <c r="C12" s="163" t="s">
        <v>126</v>
      </c>
      <c r="D12" s="23"/>
    </row>
    <row r="13" ht="19.5" customHeight="1" spans="1:4">
      <c r="A13" s="164" t="s">
        <v>120</v>
      </c>
      <c r="B13" s="23"/>
      <c r="C13" s="163" t="s">
        <v>127</v>
      </c>
      <c r="D13" s="23"/>
    </row>
    <row r="14" ht="19.5" customHeight="1" spans="1:4">
      <c r="A14" s="164" t="s">
        <v>122</v>
      </c>
      <c r="B14" s="23"/>
      <c r="C14" s="163" t="s">
        <v>128</v>
      </c>
      <c r="D14" s="23"/>
    </row>
    <row r="15" ht="19.5" customHeight="1" spans="1:4">
      <c r="A15" s="165"/>
      <c r="B15" s="23"/>
      <c r="C15" s="163" t="s">
        <v>129</v>
      </c>
      <c r="D15" s="23">
        <v>655521.18</v>
      </c>
    </row>
    <row r="16" ht="19.5" customHeight="1" spans="1:4">
      <c r="A16" s="165"/>
      <c r="B16" s="23"/>
      <c r="C16" s="163" t="s">
        <v>130</v>
      </c>
      <c r="D16" s="23">
        <v>427153.05</v>
      </c>
    </row>
    <row r="17" ht="19.5" customHeight="1" spans="1:4">
      <c r="A17" s="165"/>
      <c r="B17" s="23"/>
      <c r="C17" s="163" t="s">
        <v>131</v>
      </c>
      <c r="D17" s="23"/>
    </row>
    <row r="18" ht="19.5" customHeight="1" spans="1:4">
      <c r="A18" s="165"/>
      <c r="B18" s="23"/>
      <c r="C18" s="163" t="s">
        <v>132</v>
      </c>
      <c r="D18" s="23"/>
    </row>
    <row r="19" ht="19.5" customHeight="1" spans="1:4">
      <c r="A19" s="165"/>
      <c r="B19" s="23"/>
      <c r="C19" s="163" t="s">
        <v>133</v>
      </c>
      <c r="D19" s="23"/>
    </row>
    <row r="20" ht="19.5" customHeight="1" spans="1:4">
      <c r="A20" s="77"/>
      <c r="B20" s="23"/>
      <c r="C20" s="163" t="s">
        <v>134</v>
      </c>
      <c r="D20" s="23"/>
    </row>
    <row r="21" ht="19.5" customHeight="1" spans="1:4">
      <c r="A21" s="77"/>
      <c r="B21" s="23"/>
      <c r="C21" s="77" t="s">
        <v>135</v>
      </c>
      <c r="D21" s="23"/>
    </row>
    <row r="22" ht="19.5" customHeight="1" spans="1:4">
      <c r="A22" s="77"/>
      <c r="B22" s="23"/>
      <c r="C22" s="77" t="s">
        <v>136</v>
      </c>
      <c r="D22" s="23"/>
    </row>
    <row r="23" ht="19.5" customHeight="1" spans="1:4">
      <c r="A23" s="77"/>
      <c r="B23" s="23"/>
      <c r="C23" s="77" t="s">
        <v>137</v>
      </c>
      <c r="D23" s="23"/>
    </row>
    <row r="24" ht="19.5" customHeight="1" spans="1:4">
      <c r="A24" s="77"/>
      <c r="B24" s="23"/>
      <c r="C24" s="77" t="s">
        <v>138</v>
      </c>
      <c r="D24" s="23"/>
    </row>
    <row r="25" ht="19.5" customHeight="1" spans="1:4">
      <c r="A25" s="77"/>
      <c r="B25" s="23"/>
      <c r="C25" s="77" t="s">
        <v>139</v>
      </c>
      <c r="D25" s="23"/>
    </row>
    <row r="26" ht="19.5" customHeight="1" spans="1:4">
      <c r="A26" s="163"/>
      <c r="B26" s="23"/>
      <c r="C26" s="77" t="s">
        <v>140</v>
      </c>
      <c r="D26" s="23">
        <v>486651.84</v>
      </c>
    </row>
    <row r="27" ht="19.5" customHeight="1" spans="1:4">
      <c r="A27" s="77"/>
      <c r="B27" s="23"/>
      <c r="C27" s="77" t="s">
        <v>141</v>
      </c>
      <c r="D27" s="23"/>
    </row>
    <row r="28" customHeight="1" spans="1:4">
      <c r="A28" s="77"/>
      <c r="B28" s="23"/>
      <c r="C28" s="164" t="s">
        <v>142</v>
      </c>
      <c r="D28" s="23"/>
    </row>
    <row r="29" ht="19.5" customHeight="1" spans="1:4">
      <c r="A29" s="77"/>
      <c r="B29" s="23"/>
      <c r="C29" s="77" t="s">
        <v>143</v>
      </c>
      <c r="D29" s="23">
        <v>7042088</v>
      </c>
    </row>
    <row r="30" ht="19.5" customHeight="1" spans="1:4">
      <c r="A30" s="163"/>
      <c r="B30" s="23"/>
      <c r="C30" s="77" t="s">
        <v>144</v>
      </c>
      <c r="D30" s="23"/>
    </row>
    <row r="31" ht="18" customHeight="1" spans="1:4">
      <c r="A31" s="163"/>
      <c r="B31" s="23"/>
      <c r="C31" s="77" t="s">
        <v>145</v>
      </c>
      <c r="D31" s="23"/>
    </row>
    <row r="32" ht="18" customHeight="1" spans="1:4">
      <c r="A32" s="163"/>
      <c r="B32" s="23"/>
      <c r="C32" s="164" t="s">
        <v>146</v>
      </c>
      <c r="D32" s="23"/>
    </row>
    <row r="33" ht="18" customHeight="1" spans="1:4">
      <c r="A33" s="163"/>
      <c r="B33" s="23"/>
      <c r="C33" s="164" t="s">
        <v>147</v>
      </c>
      <c r="D33" s="23"/>
    </row>
    <row r="34" ht="19.5" customHeight="1" spans="1:4">
      <c r="A34" s="163"/>
      <c r="B34" s="166"/>
      <c r="C34" s="77" t="s">
        <v>148</v>
      </c>
      <c r="D34" s="166"/>
    </row>
    <row r="35" ht="19.5" customHeight="1" spans="1:4">
      <c r="A35" s="163"/>
      <c r="B35" s="23"/>
      <c r="C35" s="77" t="s">
        <v>149</v>
      </c>
      <c r="D35" s="23"/>
    </row>
    <row r="36" ht="19.5" customHeight="1" spans="1:4">
      <c r="A36" s="167" t="s">
        <v>24</v>
      </c>
      <c r="B36" s="23">
        <v>8611414.07</v>
      </c>
      <c r="C36" s="167" t="s">
        <v>25</v>
      </c>
      <c r="D36" s="23">
        <v>8611414.07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pageSetup paperSize="9" scale="88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G25"/>
  <sheetViews>
    <sheetView showZeros="0" topLeftCell="A9" workbookViewId="0">
      <selection activeCell="J2" sqref="J2"/>
    </sheetView>
  </sheetViews>
  <sheetFormatPr defaultColWidth="10.2857142857143" defaultRowHeight="15" customHeight="1" outlineLevelCol="6"/>
  <cols>
    <col min="1" max="1" width="20.8571428571429" customWidth="1"/>
    <col min="2" max="2" width="35.5714285714286" customWidth="1"/>
    <col min="3" max="7" width="20.2857142857143" customWidth="1"/>
  </cols>
  <sheetData>
    <row r="1" ht="18.75" customHeight="1" spans="1:7">
      <c r="A1" s="119"/>
      <c r="B1" s="119"/>
      <c r="C1" s="119"/>
      <c r="D1" s="119"/>
      <c r="E1" s="119"/>
      <c r="F1" s="119"/>
      <c r="G1" s="126" t="s">
        <v>150</v>
      </c>
    </row>
    <row r="2" ht="33" customHeight="1" spans="1:7">
      <c r="A2" s="154" t="str">
        <f>"2025"&amp;"年一般公共预算支出预算表（按功能科目分类）"</f>
        <v>2025年一般公共预算支出预算表（按功能科目分类）</v>
      </c>
      <c r="B2" s="154"/>
      <c r="C2" s="154"/>
      <c r="D2" s="154"/>
      <c r="E2" s="154"/>
      <c r="F2" s="154"/>
      <c r="G2" s="154"/>
    </row>
    <row r="3" ht="18.75" customHeight="1" spans="1:7">
      <c r="A3" s="155" t="str">
        <f>"单位名称："&amp;"德宏傣族景颇族自治州应急管理局"</f>
        <v>单位名称：德宏傣族景颇族自治州应急管理局</v>
      </c>
      <c r="B3" s="155"/>
      <c r="C3" s="119"/>
      <c r="D3" s="119"/>
      <c r="E3" s="119"/>
      <c r="F3" s="119"/>
      <c r="G3" s="126" t="s">
        <v>1</v>
      </c>
    </row>
    <row r="4" ht="18.75" customHeight="1" spans="1:7">
      <c r="A4" s="156" t="s">
        <v>151</v>
      </c>
      <c r="B4" s="156"/>
      <c r="C4" s="156" t="s">
        <v>30</v>
      </c>
      <c r="D4" s="156" t="s">
        <v>52</v>
      </c>
      <c r="E4" s="156"/>
      <c r="F4" s="156"/>
      <c r="G4" s="156" t="s">
        <v>53</v>
      </c>
    </row>
    <row r="5" ht="18.75" customHeight="1" spans="1:7">
      <c r="A5" s="156" t="s">
        <v>48</v>
      </c>
      <c r="B5" s="156" t="s">
        <v>49</v>
      </c>
      <c r="C5" s="156"/>
      <c r="D5" s="156" t="s">
        <v>33</v>
      </c>
      <c r="E5" s="156" t="s">
        <v>152</v>
      </c>
      <c r="F5" s="156" t="s">
        <v>153</v>
      </c>
      <c r="G5" s="156"/>
    </row>
    <row r="6" ht="24" customHeight="1" spans="1:7">
      <c r="A6" s="156" t="s">
        <v>59</v>
      </c>
      <c r="B6" s="156" t="s">
        <v>60</v>
      </c>
      <c r="C6" s="156" t="s">
        <v>61</v>
      </c>
      <c r="D6" s="156" t="s">
        <v>62</v>
      </c>
      <c r="E6" s="156" t="s">
        <v>63</v>
      </c>
      <c r="F6" s="156" t="s">
        <v>64</v>
      </c>
      <c r="G6" s="156" t="s">
        <v>65</v>
      </c>
    </row>
    <row r="7" ht="24" customHeight="1" spans="1:7">
      <c r="A7" s="157" t="s">
        <v>74</v>
      </c>
      <c r="B7" s="157" t="s">
        <v>75</v>
      </c>
      <c r="C7" s="158">
        <v>655521.18</v>
      </c>
      <c r="D7" s="158">
        <v>655521.18</v>
      </c>
      <c r="E7" s="158">
        <v>650521.18</v>
      </c>
      <c r="F7" s="158">
        <v>5000</v>
      </c>
      <c r="G7" s="158"/>
    </row>
    <row r="8" ht="24" customHeight="1" outlineLevel="1" spans="1:7">
      <c r="A8" s="159" t="s">
        <v>76</v>
      </c>
      <c r="B8" s="159" t="s">
        <v>77</v>
      </c>
      <c r="C8" s="158">
        <v>653869.12</v>
      </c>
      <c r="D8" s="158">
        <v>653869.12</v>
      </c>
      <c r="E8" s="158">
        <v>648869.12</v>
      </c>
      <c r="F8" s="158">
        <v>5000</v>
      </c>
      <c r="G8" s="158"/>
    </row>
    <row r="9" ht="24" customHeight="1" outlineLevel="2" spans="1:7">
      <c r="A9" s="160" t="s">
        <v>78</v>
      </c>
      <c r="B9" s="160" t="s">
        <v>79</v>
      </c>
      <c r="C9" s="158">
        <v>5000</v>
      </c>
      <c r="D9" s="158">
        <v>5000</v>
      </c>
      <c r="E9" s="158"/>
      <c r="F9" s="158">
        <v>5000</v>
      </c>
      <c r="G9" s="158"/>
    </row>
    <row r="10" ht="24" customHeight="1" outlineLevel="2" spans="1:7">
      <c r="A10" s="160" t="s">
        <v>80</v>
      </c>
      <c r="B10" s="160" t="s">
        <v>81</v>
      </c>
      <c r="C10" s="158">
        <v>648869.12</v>
      </c>
      <c r="D10" s="158">
        <v>648869.12</v>
      </c>
      <c r="E10" s="158">
        <v>648869.12</v>
      </c>
      <c r="F10" s="158"/>
      <c r="G10" s="158"/>
    </row>
    <row r="11" ht="24" customHeight="1" outlineLevel="1" spans="1:7">
      <c r="A11" s="159" t="s">
        <v>82</v>
      </c>
      <c r="B11" s="159" t="s">
        <v>83</v>
      </c>
      <c r="C11" s="158">
        <v>1652.06</v>
      </c>
      <c r="D11" s="158">
        <v>1652.06</v>
      </c>
      <c r="E11" s="158">
        <v>1652.06</v>
      </c>
      <c r="F11" s="158"/>
      <c r="G11" s="158"/>
    </row>
    <row r="12" ht="24" customHeight="1" outlineLevel="2" spans="1:7">
      <c r="A12" s="160" t="s">
        <v>84</v>
      </c>
      <c r="B12" s="160" t="s">
        <v>83</v>
      </c>
      <c r="C12" s="158">
        <v>1652.06</v>
      </c>
      <c r="D12" s="158">
        <v>1652.06</v>
      </c>
      <c r="E12" s="158">
        <v>1652.06</v>
      </c>
      <c r="F12" s="158"/>
      <c r="G12" s="158"/>
    </row>
    <row r="13" ht="24" customHeight="1" spans="1:7">
      <c r="A13" s="157" t="s">
        <v>85</v>
      </c>
      <c r="B13" s="157" t="s">
        <v>86</v>
      </c>
      <c r="C13" s="158">
        <v>427153.05</v>
      </c>
      <c r="D13" s="158">
        <v>427153.05</v>
      </c>
      <c r="E13" s="158">
        <v>427153.05</v>
      </c>
      <c r="F13" s="158"/>
      <c r="G13" s="158"/>
    </row>
    <row r="14" ht="24" customHeight="1" outlineLevel="1" spans="1:7">
      <c r="A14" s="159" t="s">
        <v>87</v>
      </c>
      <c r="B14" s="159" t="s">
        <v>88</v>
      </c>
      <c r="C14" s="158">
        <v>427153.05</v>
      </c>
      <c r="D14" s="158">
        <v>427153.05</v>
      </c>
      <c r="E14" s="158">
        <v>427153.05</v>
      </c>
      <c r="F14" s="158"/>
      <c r="G14" s="158"/>
    </row>
    <row r="15" ht="24" customHeight="1" outlineLevel="2" spans="1:7">
      <c r="A15" s="160" t="s">
        <v>89</v>
      </c>
      <c r="B15" s="160" t="s">
        <v>90</v>
      </c>
      <c r="C15" s="158">
        <v>320379.13</v>
      </c>
      <c r="D15" s="158">
        <v>320379.13</v>
      </c>
      <c r="E15" s="158">
        <v>320379.13</v>
      </c>
      <c r="F15" s="158"/>
      <c r="G15" s="158"/>
    </row>
    <row r="16" ht="24" customHeight="1" outlineLevel="2" spans="1:7">
      <c r="A16" s="160" t="s">
        <v>93</v>
      </c>
      <c r="B16" s="160" t="s">
        <v>94</v>
      </c>
      <c r="C16" s="158">
        <v>89163.06</v>
      </c>
      <c r="D16" s="158">
        <v>89163.06</v>
      </c>
      <c r="E16" s="158">
        <v>89163.06</v>
      </c>
      <c r="F16" s="158"/>
      <c r="G16" s="158"/>
    </row>
    <row r="17" ht="24" customHeight="1" outlineLevel="2" spans="1:7">
      <c r="A17" s="160" t="s">
        <v>95</v>
      </c>
      <c r="B17" s="160" t="s">
        <v>96</v>
      </c>
      <c r="C17" s="158">
        <v>17610.86</v>
      </c>
      <c r="D17" s="158">
        <v>17610.86</v>
      </c>
      <c r="E17" s="158">
        <v>17610.86</v>
      </c>
      <c r="F17" s="158"/>
      <c r="G17" s="158"/>
    </row>
    <row r="18" ht="24" customHeight="1" spans="1:7">
      <c r="A18" s="157" t="s">
        <v>97</v>
      </c>
      <c r="B18" s="157" t="s">
        <v>98</v>
      </c>
      <c r="C18" s="158">
        <v>486651.84</v>
      </c>
      <c r="D18" s="158">
        <v>486651.84</v>
      </c>
      <c r="E18" s="158">
        <v>486651.84</v>
      </c>
      <c r="F18" s="158"/>
      <c r="G18" s="158"/>
    </row>
    <row r="19" ht="24" customHeight="1" outlineLevel="1" spans="1:7">
      <c r="A19" s="159" t="s">
        <v>99</v>
      </c>
      <c r="B19" s="159" t="s">
        <v>100</v>
      </c>
      <c r="C19" s="158">
        <v>486651.84</v>
      </c>
      <c r="D19" s="158">
        <v>486651.84</v>
      </c>
      <c r="E19" s="158">
        <v>486651.84</v>
      </c>
      <c r="F19" s="158"/>
      <c r="G19" s="158"/>
    </row>
    <row r="20" ht="24" customHeight="1" outlineLevel="2" spans="1:7">
      <c r="A20" s="160" t="s">
        <v>101</v>
      </c>
      <c r="B20" s="160" t="s">
        <v>102</v>
      </c>
      <c r="C20" s="158">
        <v>486651.84</v>
      </c>
      <c r="D20" s="158">
        <v>486651.84</v>
      </c>
      <c r="E20" s="158">
        <v>486651.84</v>
      </c>
      <c r="F20" s="158"/>
      <c r="G20" s="158"/>
    </row>
    <row r="21" ht="24" customHeight="1" spans="1:7">
      <c r="A21" s="157" t="s">
        <v>103</v>
      </c>
      <c r="B21" s="157" t="s">
        <v>104</v>
      </c>
      <c r="C21" s="158">
        <v>7042088</v>
      </c>
      <c r="D21" s="158">
        <v>5390888</v>
      </c>
      <c r="E21" s="158">
        <v>4822088</v>
      </c>
      <c r="F21" s="158">
        <v>568800</v>
      </c>
      <c r="G21" s="158">
        <v>1651200</v>
      </c>
    </row>
    <row r="22" ht="24" customHeight="1" outlineLevel="1" spans="1:7">
      <c r="A22" s="159" t="s">
        <v>105</v>
      </c>
      <c r="B22" s="159" t="s">
        <v>106</v>
      </c>
      <c r="C22" s="158">
        <v>7042088</v>
      </c>
      <c r="D22" s="158">
        <v>5390888</v>
      </c>
      <c r="E22" s="158">
        <v>4822088</v>
      </c>
      <c r="F22" s="158">
        <v>568800</v>
      </c>
      <c r="G22" s="158">
        <v>1651200</v>
      </c>
    </row>
    <row r="23" ht="24" customHeight="1" outlineLevel="2" spans="1:7">
      <c r="A23" s="160" t="s">
        <v>107</v>
      </c>
      <c r="B23" s="160" t="s">
        <v>108</v>
      </c>
      <c r="C23" s="158">
        <v>5608888</v>
      </c>
      <c r="D23" s="158">
        <v>5390888</v>
      </c>
      <c r="E23" s="158">
        <v>4822088</v>
      </c>
      <c r="F23" s="158">
        <v>568800</v>
      </c>
      <c r="G23" s="158">
        <v>218000</v>
      </c>
    </row>
    <row r="24" ht="24" customHeight="1" outlineLevel="2" spans="1:7">
      <c r="A24" s="160" t="s">
        <v>109</v>
      </c>
      <c r="B24" s="160" t="s">
        <v>110</v>
      </c>
      <c r="C24" s="158">
        <v>1433200</v>
      </c>
      <c r="D24" s="158"/>
      <c r="E24" s="158"/>
      <c r="F24" s="158"/>
      <c r="G24" s="158">
        <v>1433200</v>
      </c>
    </row>
    <row r="25" ht="24" customHeight="1" spans="1:7">
      <c r="A25" s="156" t="s">
        <v>30</v>
      </c>
      <c r="B25" s="156"/>
      <c r="C25" s="158">
        <v>8611414.07</v>
      </c>
      <c r="D25" s="158">
        <v>6960214.07</v>
      </c>
      <c r="E25" s="158">
        <v>6386414.07</v>
      </c>
      <c r="F25" s="158">
        <v>573800</v>
      </c>
      <c r="G25" s="158">
        <v>1651200</v>
      </c>
    </row>
  </sheetData>
  <mergeCells count="7">
    <mergeCell ref="A2:G2"/>
    <mergeCell ref="A3:C3"/>
    <mergeCell ref="A4:B4"/>
    <mergeCell ref="D4:F4"/>
    <mergeCell ref="A25:B25"/>
    <mergeCell ref="C4:C5"/>
    <mergeCell ref="G4:G5"/>
  </mergeCells>
  <pageMargins left="0.75" right="0.75" top="1" bottom="1" header="0.5" footer="0.5"/>
  <pageSetup paperSize="9" scale="7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7"/>
  <sheetViews>
    <sheetView showZeros="0" workbookViewId="0">
      <selection activeCell="K11" sqref="K11"/>
    </sheetView>
  </sheetViews>
  <sheetFormatPr defaultColWidth="9.14285714285714" defaultRowHeight="14.25" customHeight="1" outlineLevelRow="6" outlineLevelCol="5"/>
  <cols>
    <col min="1" max="1" width="28.2" customWidth="1"/>
    <col min="2" max="6" width="22" customWidth="1"/>
  </cols>
  <sheetData>
    <row r="1" customFormat="1" customHeight="1" spans="1:6">
      <c r="A1" s="138"/>
      <c r="B1" s="138"/>
      <c r="C1" s="139"/>
      <c r="D1" s="1"/>
      <c r="E1" s="1"/>
      <c r="F1" s="140" t="s">
        <v>154</v>
      </c>
    </row>
    <row r="2" customFormat="1" ht="33.75" customHeight="1" spans="1:6">
      <c r="A2" s="141" t="str">
        <f>"2025"&amp;"年一般公共预算“三公”经费支出预算表"</f>
        <v>2025年一般公共预算“三公”经费支出预算表</v>
      </c>
      <c r="B2" s="141"/>
      <c r="C2" s="141"/>
      <c r="D2" s="141"/>
      <c r="E2" s="141"/>
      <c r="F2" s="141"/>
    </row>
    <row r="3" customFormat="1" ht="21.75" customHeight="1" spans="1:6">
      <c r="A3" s="142" t="str">
        <f>"单位名称："&amp;"德宏傣族景颇族自治州应急管理局"</f>
        <v>单位名称：德宏傣族景颇族自治州应急管理局</v>
      </c>
      <c r="B3" s="138"/>
      <c r="C3" s="139"/>
      <c r="D3" s="3"/>
      <c r="E3" s="1"/>
      <c r="F3" s="140" t="s">
        <v>27</v>
      </c>
    </row>
    <row r="4" customFormat="1" ht="19.5" customHeight="1" spans="1:6">
      <c r="A4" s="143" t="s">
        <v>155</v>
      </c>
      <c r="B4" s="144" t="s">
        <v>156</v>
      </c>
      <c r="C4" s="145" t="s">
        <v>157</v>
      </c>
      <c r="D4" s="146"/>
      <c r="E4" s="147"/>
      <c r="F4" s="144" t="s">
        <v>158</v>
      </c>
    </row>
    <row r="5" customFormat="1" ht="19.5" customHeight="1" spans="1:6">
      <c r="A5" s="148"/>
      <c r="B5" s="149"/>
      <c r="C5" s="136" t="s">
        <v>33</v>
      </c>
      <c r="D5" s="136" t="s">
        <v>159</v>
      </c>
      <c r="E5" s="136" t="s">
        <v>160</v>
      </c>
      <c r="F5" s="149"/>
    </row>
    <row r="6" customFormat="1" ht="18.75" customHeight="1" spans="1:6">
      <c r="A6" s="150">
        <v>1</v>
      </c>
      <c r="B6" s="150">
        <v>2</v>
      </c>
      <c r="C6" s="151">
        <v>3</v>
      </c>
      <c r="D6" s="150">
        <v>4</v>
      </c>
      <c r="E6" s="150">
        <v>5</v>
      </c>
      <c r="F6" s="150">
        <v>6</v>
      </c>
    </row>
    <row r="7" customFormat="1" ht="24.75" customHeight="1" spans="1:6">
      <c r="A7" s="152">
        <v>356000</v>
      </c>
      <c r="B7" s="152"/>
      <c r="C7" s="153">
        <v>346000</v>
      </c>
      <c r="D7" s="152">
        <v>250000</v>
      </c>
      <c r="E7" s="152">
        <v>96000</v>
      </c>
      <c r="F7" s="152">
        <v>10000</v>
      </c>
    </row>
  </sheetData>
  <mergeCells count="6">
    <mergeCell ref="A2:F2"/>
    <mergeCell ref="A3:D3"/>
    <mergeCell ref="C4:E4"/>
    <mergeCell ref="A4:A5"/>
    <mergeCell ref="B4:B5"/>
    <mergeCell ref="F4:F5"/>
  </mergeCells>
  <pageMargins left="0.75" right="0.75" top="1" bottom="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W35"/>
  <sheetViews>
    <sheetView showZeros="0" topLeftCell="A22" workbookViewId="0">
      <selection activeCell="P40" sqref="P40"/>
    </sheetView>
  </sheetViews>
  <sheetFormatPr defaultColWidth="10.2857142857143" defaultRowHeight="15" customHeight="1"/>
  <cols>
    <col min="1" max="1" width="27.1428571428571" customWidth="1"/>
    <col min="2" max="2" width="12.4190476190476" customWidth="1"/>
    <col min="3" max="3" width="15.7142857142857" customWidth="1"/>
    <col min="4" max="4" width="11.4285714285714" customWidth="1"/>
    <col min="5" max="5" width="29.8571428571429" customWidth="1"/>
    <col min="6" max="6" width="6.57142857142857" customWidth="1"/>
    <col min="7" max="7" width="27.7142857142857" customWidth="1"/>
    <col min="8" max="9" width="14.8571428571429" customWidth="1"/>
    <col min="10" max="11" width="6" customWidth="1"/>
    <col min="12" max="12" width="14.5714285714286" customWidth="1"/>
    <col min="13" max="13" width="3.71428571428571" customWidth="1"/>
    <col min="14" max="14" width="5.04761904761905" customWidth="1"/>
    <col min="15" max="15" width="5.77142857142857" customWidth="1"/>
    <col min="16" max="16" width="6.57142857142857" customWidth="1"/>
    <col min="17" max="17" width="4.77142857142857" customWidth="1"/>
    <col min="18" max="18" width="4.28571428571429" customWidth="1"/>
    <col min="19" max="23" width="4.71428571428571" customWidth="1"/>
  </cols>
  <sheetData>
    <row r="1" customFormat="1" ht="18.75" customHeight="1" spans="20:23">
      <c r="T1" s="137" t="s">
        <v>161</v>
      </c>
      <c r="U1" s="137"/>
      <c r="V1" s="137"/>
      <c r="W1" s="137"/>
    </row>
    <row r="2" customFormat="1" ht="45.75" customHeight="1" spans="1:23">
      <c r="A2" s="134" t="s">
        <v>162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</row>
    <row r="3" customFormat="1" ht="18.75" customHeight="1" spans="1:23">
      <c r="A3" t="str">
        <f>"单位名称："&amp;"德宏傣族景颇族自治州应急管理局"</f>
        <v>单位名称：德宏傣族景颇族自治州应急管理局</v>
      </c>
      <c r="T3" s="137" t="s">
        <v>27</v>
      </c>
      <c r="U3" s="137"/>
      <c r="V3" s="137"/>
      <c r="W3" s="137"/>
    </row>
    <row r="4" customFormat="1" ht="18.75" customHeight="1" spans="1:23">
      <c r="A4" s="135" t="s">
        <v>163</v>
      </c>
      <c r="B4" s="135" t="s">
        <v>164</v>
      </c>
      <c r="C4" s="135" t="s">
        <v>165</v>
      </c>
      <c r="D4" s="135" t="s">
        <v>166</v>
      </c>
      <c r="E4" s="135" t="s">
        <v>167</v>
      </c>
      <c r="F4" s="135" t="s">
        <v>168</v>
      </c>
      <c r="G4" s="135" t="s">
        <v>169</v>
      </c>
      <c r="H4" s="135" t="s">
        <v>170</v>
      </c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</row>
    <row r="5" customFormat="1" ht="28.3" customHeight="1" spans="1:23">
      <c r="A5" s="135"/>
      <c r="B5" s="135"/>
      <c r="C5" s="135"/>
      <c r="D5" s="135"/>
      <c r="E5" s="135"/>
      <c r="F5" s="135"/>
      <c r="G5" s="135"/>
      <c r="H5" s="135" t="s">
        <v>171</v>
      </c>
      <c r="I5" s="135" t="s">
        <v>34</v>
      </c>
      <c r="J5" s="135" t="s">
        <v>172</v>
      </c>
      <c r="K5" s="135" t="s">
        <v>173</v>
      </c>
      <c r="L5" s="135" t="s">
        <v>174</v>
      </c>
      <c r="M5" s="135" t="s">
        <v>175</v>
      </c>
      <c r="N5" s="135" t="s">
        <v>176</v>
      </c>
      <c r="O5" s="135" t="s">
        <v>35</v>
      </c>
      <c r="P5" s="135" t="s">
        <v>36</v>
      </c>
      <c r="Q5" s="135" t="s">
        <v>37</v>
      </c>
      <c r="R5" s="135" t="s">
        <v>51</v>
      </c>
      <c r="S5" s="135"/>
      <c r="T5" s="135"/>
      <c r="U5" s="135"/>
      <c r="V5" s="135"/>
      <c r="W5" s="135"/>
    </row>
    <row r="6" customFormat="1" ht="24" customHeight="1" spans="1:23">
      <c r="A6" s="135"/>
      <c r="B6" s="135"/>
      <c r="C6" s="135"/>
      <c r="D6" s="135"/>
      <c r="E6" s="135"/>
      <c r="F6" s="135"/>
      <c r="G6" s="135"/>
      <c r="H6" s="135"/>
      <c r="I6" s="135" t="s">
        <v>177</v>
      </c>
      <c r="J6" s="135" t="s">
        <v>172</v>
      </c>
      <c r="K6" s="135" t="s">
        <v>173</v>
      </c>
      <c r="L6" s="135" t="s">
        <v>174</v>
      </c>
      <c r="M6" s="135" t="s">
        <v>175</v>
      </c>
      <c r="N6" s="135" t="s">
        <v>34</v>
      </c>
      <c r="O6" s="135" t="s">
        <v>35</v>
      </c>
      <c r="P6" s="135" t="s">
        <v>36</v>
      </c>
      <c r="Q6" s="135"/>
      <c r="R6" s="135" t="s">
        <v>33</v>
      </c>
      <c r="S6" s="135" t="s">
        <v>40</v>
      </c>
      <c r="T6" s="135" t="s">
        <v>41</v>
      </c>
      <c r="U6" s="135" t="s">
        <v>42</v>
      </c>
      <c r="V6" s="135" t="s">
        <v>43</v>
      </c>
      <c r="W6" s="135" t="s">
        <v>44</v>
      </c>
    </row>
    <row r="7" customFormat="1" ht="32.05" customHeight="1" spans="1:23">
      <c r="A7" s="135"/>
      <c r="B7" s="135"/>
      <c r="C7" s="135"/>
      <c r="D7" s="135"/>
      <c r="E7" s="135"/>
      <c r="F7" s="135"/>
      <c r="G7" s="135"/>
      <c r="H7" s="135"/>
      <c r="I7" s="135" t="s">
        <v>33</v>
      </c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</row>
    <row r="8" customFormat="1" ht="18.75" customHeight="1" spans="1:23">
      <c r="A8" s="135" t="s">
        <v>59</v>
      </c>
      <c r="B8" s="135" t="s">
        <v>60</v>
      </c>
      <c r="C8" s="135" t="s">
        <v>61</v>
      </c>
      <c r="D8" s="135" t="s">
        <v>62</v>
      </c>
      <c r="E8" s="135" t="s">
        <v>63</v>
      </c>
      <c r="F8" s="135" t="s">
        <v>64</v>
      </c>
      <c r="G8" s="135" t="s">
        <v>65</v>
      </c>
      <c r="H8" s="135" t="s">
        <v>66</v>
      </c>
      <c r="I8" s="135" t="s">
        <v>67</v>
      </c>
      <c r="J8" s="135" t="s">
        <v>68</v>
      </c>
      <c r="K8" s="135" t="s">
        <v>69</v>
      </c>
      <c r="L8" s="135" t="s">
        <v>70</v>
      </c>
      <c r="M8" s="135" t="s">
        <v>71</v>
      </c>
      <c r="N8" s="135" t="s">
        <v>72</v>
      </c>
      <c r="O8" s="135" t="s">
        <v>73</v>
      </c>
      <c r="P8" s="135" t="s">
        <v>178</v>
      </c>
      <c r="Q8" s="135" t="s">
        <v>179</v>
      </c>
      <c r="R8" s="135" t="s">
        <v>180</v>
      </c>
      <c r="S8" s="135" t="s">
        <v>181</v>
      </c>
      <c r="T8" s="135" t="s">
        <v>182</v>
      </c>
      <c r="U8" s="135" t="s">
        <v>183</v>
      </c>
      <c r="V8" s="135" t="s">
        <v>184</v>
      </c>
      <c r="W8" s="135" t="s">
        <v>185</v>
      </c>
    </row>
    <row r="9" customFormat="1" ht="31" customHeight="1" spans="1:23">
      <c r="A9" s="131" t="s">
        <v>46</v>
      </c>
      <c r="B9" s="131"/>
      <c r="C9" s="131"/>
      <c r="D9" s="131"/>
      <c r="E9" s="131"/>
      <c r="F9" s="131"/>
      <c r="G9" s="131"/>
      <c r="H9" s="133">
        <v>6960214.07</v>
      </c>
      <c r="I9" s="133">
        <v>6960214.07</v>
      </c>
      <c r="J9" s="133"/>
      <c r="K9" s="133"/>
      <c r="L9" s="133">
        <v>6960214.07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</row>
    <row r="10" customFormat="1" ht="31" customHeight="1" outlineLevel="1" spans="1:23">
      <c r="A10" s="131" t="s">
        <v>46</v>
      </c>
      <c r="B10" s="131" t="s">
        <v>186</v>
      </c>
      <c r="C10" s="131" t="s">
        <v>187</v>
      </c>
      <c r="D10" s="131" t="s">
        <v>107</v>
      </c>
      <c r="E10" s="131" t="s">
        <v>108</v>
      </c>
      <c r="F10" s="131" t="s">
        <v>188</v>
      </c>
      <c r="G10" s="131" t="s">
        <v>189</v>
      </c>
      <c r="H10" s="133">
        <v>1859064</v>
      </c>
      <c r="I10" s="133">
        <v>1859064</v>
      </c>
      <c r="J10" s="133"/>
      <c r="K10" s="133"/>
      <c r="L10" s="133">
        <v>1859064</v>
      </c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</row>
    <row r="11" customFormat="1" ht="31" customHeight="1" outlineLevel="1" spans="1:23">
      <c r="A11" s="131" t="s">
        <v>46</v>
      </c>
      <c r="B11" s="131" t="s">
        <v>186</v>
      </c>
      <c r="C11" s="131" t="s">
        <v>187</v>
      </c>
      <c r="D11" s="131" t="s">
        <v>107</v>
      </c>
      <c r="E11" s="131" t="s">
        <v>108</v>
      </c>
      <c r="F11" s="131" t="s">
        <v>190</v>
      </c>
      <c r="G11" s="131" t="s">
        <v>191</v>
      </c>
      <c r="H11" s="133">
        <v>2179452</v>
      </c>
      <c r="I11" s="133">
        <v>2179452</v>
      </c>
      <c r="J11" s="133"/>
      <c r="K11" s="133"/>
      <c r="L11" s="133">
        <v>2179452</v>
      </c>
      <c r="M11" s="131"/>
      <c r="N11" s="133"/>
      <c r="O11" s="133"/>
      <c r="P11" s="133"/>
      <c r="Q11" s="133"/>
      <c r="R11" s="133"/>
      <c r="S11" s="133"/>
      <c r="T11" s="133"/>
      <c r="U11" s="133"/>
      <c r="V11" s="133"/>
      <c r="W11" s="133"/>
    </row>
    <row r="12" customFormat="1" ht="31" customHeight="1" outlineLevel="1" spans="1:23">
      <c r="A12" s="131" t="s">
        <v>46</v>
      </c>
      <c r="B12" s="131" t="s">
        <v>192</v>
      </c>
      <c r="C12" s="131" t="s">
        <v>193</v>
      </c>
      <c r="D12" s="131" t="s">
        <v>107</v>
      </c>
      <c r="E12" s="131" t="s">
        <v>108</v>
      </c>
      <c r="F12" s="131" t="s">
        <v>194</v>
      </c>
      <c r="G12" s="131" t="s">
        <v>195</v>
      </c>
      <c r="H12" s="133">
        <v>596640</v>
      </c>
      <c r="I12" s="133">
        <v>596640</v>
      </c>
      <c r="J12" s="133"/>
      <c r="K12" s="133"/>
      <c r="L12" s="133">
        <v>596640</v>
      </c>
      <c r="M12" s="131"/>
      <c r="N12" s="133"/>
      <c r="O12" s="133"/>
      <c r="P12" s="133"/>
      <c r="Q12" s="133"/>
      <c r="R12" s="133"/>
      <c r="S12" s="133"/>
      <c r="T12" s="133"/>
      <c r="U12" s="133"/>
      <c r="V12" s="133"/>
      <c r="W12" s="133"/>
    </row>
    <row r="13" customFormat="1" ht="31" customHeight="1" outlineLevel="1" spans="1:23">
      <c r="A13" s="131" t="s">
        <v>46</v>
      </c>
      <c r="B13" s="131" t="s">
        <v>186</v>
      </c>
      <c r="C13" s="131" t="s">
        <v>187</v>
      </c>
      <c r="D13" s="131" t="s">
        <v>107</v>
      </c>
      <c r="E13" s="131" t="s">
        <v>108</v>
      </c>
      <c r="F13" s="131" t="s">
        <v>194</v>
      </c>
      <c r="G13" s="131" t="s">
        <v>195</v>
      </c>
      <c r="H13" s="133">
        <v>130172</v>
      </c>
      <c r="I13" s="133">
        <v>130172</v>
      </c>
      <c r="J13" s="133"/>
      <c r="K13" s="133"/>
      <c r="L13" s="133">
        <v>130172</v>
      </c>
      <c r="M13" s="131"/>
      <c r="N13" s="133"/>
      <c r="O13" s="133"/>
      <c r="P13" s="133"/>
      <c r="Q13" s="133"/>
      <c r="R13" s="133"/>
      <c r="S13" s="133"/>
      <c r="T13" s="133"/>
      <c r="U13" s="133"/>
      <c r="V13" s="133"/>
      <c r="W13" s="133"/>
    </row>
    <row r="14" customFormat="1" ht="31" customHeight="1" outlineLevel="1" spans="1:23">
      <c r="A14" s="131" t="s">
        <v>46</v>
      </c>
      <c r="B14" s="131" t="s">
        <v>196</v>
      </c>
      <c r="C14" s="131" t="s">
        <v>197</v>
      </c>
      <c r="D14" s="131" t="s">
        <v>80</v>
      </c>
      <c r="E14" s="131" t="s">
        <v>81</v>
      </c>
      <c r="F14" s="131" t="s">
        <v>198</v>
      </c>
      <c r="G14" s="131" t="s">
        <v>199</v>
      </c>
      <c r="H14" s="133">
        <v>648869.12</v>
      </c>
      <c r="I14" s="133">
        <v>648869.12</v>
      </c>
      <c r="J14" s="133"/>
      <c r="K14" s="133"/>
      <c r="L14" s="133">
        <v>648869.12</v>
      </c>
      <c r="M14" s="131"/>
      <c r="N14" s="133"/>
      <c r="O14" s="133"/>
      <c r="P14" s="133"/>
      <c r="Q14" s="133"/>
      <c r="R14" s="133"/>
      <c r="S14" s="133"/>
      <c r="T14" s="133"/>
      <c r="U14" s="133"/>
      <c r="V14" s="133"/>
      <c r="W14" s="133"/>
    </row>
    <row r="15" customFormat="1" ht="31" customHeight="1" outlineLevel="1" spans="1:23">
      <c r="A15" s="131" t="s">
        <v>46</v>
      </c>
      <c r="B15" s="131" t="s">
        <v>196</v>
      </c>
      <c r="C15" s="131" t="s">
        <v>197</v>
      </c>
      <c r="D15" s="131" t="s">
        <v>80</v>
      </c>
      <c r="E15" s="131" t="s">
        <v>81</v>
      </c>
      <c r="F15" s="131" t="s">
        <v>198</v>
      </c>
      <c r="G15" s="131" t="s">
        <v>199</v>
      </c>
      <c r="H15" s="133"/>
      <c r="I15" s="133"/>
      <c r="J15" s="133"/>
      <c r="K15" s="133"/>
      <c r="L15" s="133"/>
      <c r="M15" s="131"/>
      <c r="N15" s="133"/>
      <c r="O15" s="133"/>
      <c r="P15" s="133"/>
      <c r="Q15" s="133"/>
      <c r="R15" s="133"/>
      <c r="S15" s="133"/>
      <c r="T15" s="133"/>
      <c r="U15" s="133"/>
      <c r="V15" s="133"/>
      <c r="W15" s="133"/>
    </row>
    <row r="16" customFormat="1" ht="31" customHeight="1" outlineLevel="1" spans="1:23">
      <c r="A16" s="131" t="s">
        <v>46</v>
      </c>
      <c r="B16" s="131" t="s">
        <v>196</v>
      </c>
      <c r="C16" s="131" t="s">
        <v>197</v>
      </c>
      <c r="D16" s="131" t="s">
        <v>89</v>
      </c>
      <c r="E16" s="131" t="s">
        <v>90</v>
      </c>
      <c r="F16" s="131" t="s">
        <v>200</v>
      </c>
      <c r="G16" s="131" t="s">
        <v>201</v>
      </c>
      <c r="H16" s="133">
        <v>304157.4</v>
      </c>
      <c r="I16" s="133">
        <v>304157.4</v>
      </c>
      <c r="J16" s="133"/>
      <c r="K16" s="133"/>
      <c r="L16" s="133">
        <v>304157.4</v>
      </c>
      <c r="M16" s="131"/>
      <c r="N16" s="133"/>
      <c r="O16" s="133"/>
      <c r="P16" s="133"/>
      <c r="Q16" s="133"/>
      <c r="R16" s="133"/>
      <c r="S16" s="133"/>
      <c r="T16" s="133"/>
      <c r="U16" s="133"/>
      <c r="V16" s="133"/>
      <c r="W16" s="133"/>
    </row>
    <row r="17" customFormat="1" ht="31" customHeight="1" outlineLevel="1" spans="1:23">
      <c r="A17" s="131" t="s">
        <v>46</v>
      </c>
      <c r="B17" s="131" t="s">
        <v>196</v>
      </c>
      <c r="C17" s="131" t="s">
        <v>197</v>
      </c>
      <c r="D17" s="131" t="s">
        <v>91</v>
      </c>
      <c r="E17" s="131" t="s">
        <v>92</v>
      </c>
      <c r="F17" s="131" t="s">
        <v>200</v>
      </c>
      <c r="G17" s="131" t="s">
        <v>201</v>
      </c>
      <c r="H17" s="133"/>
      <c r="I17" s="133"/>
      <c r="J17" s="133"/>
      <c r="K17" s="133"/>
      <c r="L17" s="133"/>
      <c r="M17" s="131"/>
      <c r="N17" s="133"/>
      <c r="O17" s="133"/>
      <c r="P17" s="133"/>
      <c r="Q17" s="133"/>
      <c r="R17" s="133"/>
      <c r="S17" s="133"/>
      <c r="T17" s="133"/>
      <c r="U17" s="133"/>
      <c r="V17" s="133"/>
      <c r="W17" s="133"/>
    </row>
    <row r="18" customFormat="1" ht="31" customHeight="1" outlineLevel="1" spans="1:23">
      <c r="A18" s="131" t="s">
        <v>46</v>
      </c>
      <c r="B18" s="131" t="s">
        <v>196</v>
      </c>
      <c r="C18" s="131" t="s">
        <v>197</v>
      </c>
      <c r="D18" s="131" t="s">
        <v>91</v>
      </c>
      <c r="E18" s="131" t="s">
        <v>92</v>
      </c>
      <c r="F18" s="131" t="s">
        <v>200</v>
      </c>
      <c r="G18" s="131" t="s">
        <v>201</v>
      </c>
      <c r="H18" s="133"/>
      <c r="I18" s="133"/>
      <c r="J18" s="133"/>
      <c r="K18" s="133"/>
      <c r="L18" s="133"/>
      <c r="M18" s="131"/>
      <c r="N18" s="133"/>
      <c r="O18" s="133"/>
      <c r="P18" s="133"/>
      <c r="Q18" s="133"/>
      <c r="R18" s="133"/>
      <c r="S18" s="133"/>
      <c r="T18" s="133"/>
      <c r="U18" s="133"/>
      <c r="V18" s="133"/>
      <c r="W18" s="133"/>
    </row>
    <row r="19" customFormat="1" ht="31" customHeight="1" outlineLevel="1" spans="1:23">
      <c r="A19" s="131" t="s">
        <v>46</v>
      </c>
      <c r="B19" s="131" t="s">
        <v>196</v>
      </c>
      <c r="C19" s="131" t="s">
        <v>197</v>
      </c>
      <c r="D19" s="131" t="s">
        <v>89</v>
      </c>
      <c r="E19" s="131" t="s">
        <v>90</v>
      </c>
      <c r="F19" s="131" t="s">
        <v>200</v>
      </c>
      <c r="G19" s="131" t="s">
        <v>201</v>
      </c>
      <c r="H19" s="133">
        <v>16221.73</v>
      </c>
      <c r="I19" s="133">
        <v>16221.73</v>
      </c>
      <c r="J19" s="133"/>
      <c r="K19" s="133"/>
      <c r="L19" s="133">
        <v>16221.73</v>
      </c>
      <c r="M19" s="131"/>
      <c r="N19" s="133"/>
      <c r="O19" s="133"/>
      <c r="P19" s="133"/>
      <c r="Q19" s="133"/>
      <c r="R19" s="133"/>
      <c r="S19" s="133"/>
      <c r="T19" s="133"/>
      <c r="U19" s="133"/>
      <c r="V19" s="133"/>
      <c r="W19" s="133"/>
    </row>
    <row r="20" customFormat="1" ht="31" customHeight="1" outlineLevel="1" spans="1:23">
      <c r="A20" s="131" t="s">
        <v>46</v>
      </c>
      <c r="B20" s="131" t="s">
        <v>202</v>
      </c>
      <c r="C20" s="131" t="s">
        <v>203</v>
      </c>
      <c r="D20" s="131" t="s">
        <v>93</v>
      </c>
      <c r="E20" s="131" t="s">
        <v>94</v>
      </c>
      <c r="F20" s="131" t="s">
        <v>204</v>
      </c>
      <c r="G20" s="131" t="s">
        <v>205</v>
      </c>
      <c r="H20" s="133">
        <v>8054.42</v>
      </c>
      <c r="I20" s="133">
        <v>8054.42</v>
      </c>
      <c r="J20" s="133"/>
      <c r="K20" s="133"/>
      <c r="L20" s="133">
        <v>8054.42</v>
      </c>
      <c r="M20" s="131"/>
      <c r="N20" s="133"/>
      <c r="O20" s="133"/>
      <c r="P20" s="133"/>
      <c r="Q20" s="133"/>
      <c r="R20" s="133"/>
      <c r="S20" s="133"/>
      <c r="T20" s="133"/>
      <c r="U20" s="133"/>
      <c r="V20" s="133"/>
      <c r="W20" s="133"/>
    </row>
    <row r="21" customFormat="1" ht="31" customHeight="1" outlineLevel="1" spans="1:23">
      <c r="A21" s="131" t="s">
        <v>46</v>
      </c>
      <c r="B21" s="131" t="s">
        <v>196</v>
      </c>
      <c r="C21" s="131" t="s">
        <v>197</v>
      </c>
      <c r="D21" s="131" t="s">
        <v>93</v>
      </c>
      <c r="E21" s="131" t="s">
        <v>94</v>
      </c>
      <c r="F21" s="131" t="s">
        <v>204</v>
      </c>
      <c r="G21" s="131" t="s">
        <v>205</v>
      </c>
      <c r="H21" s="133">
        <v>81108.64</v>
      </c>
      <c r="I21" s="133">
        <v>81108.64</v>
      </c>
      <c r="J21" s="133"/>
      <c r="K21" s="133"/>
      <c r="L21" s="133">
        <v>81108.64</v>
      </c>
      <c r="M21" s="131"/>
      <c r="N21" s="133"/>
      <c r="O21" s="133"/>
      <c r="P21" s="133"/>
      <c r="Q21" s="133"/>
      <c r="R21" s="133"/>
      <c r="S21" s="133"/>
      <c r="T21" s="133"/>
      <c r="U21" s="133"/>
      <c r="V21" s="133"/>
      <c r="W21" s="133"/>
    </row>
    <row r="22" customFormat="1" ht="31" customHeight="1" outlineLevel="1" spans="1:23">
      <c r="A22" s="131" t="s">
        <v>46</v>
      </c>
      <c r="B22" s="131" t="s">
        <v>196</v>
      </c>
      <c r="C22" s="131" t="s">
        <v>197</v>
      </c>
      <c r="D22" s="131" t="s">
        <v>93</v>
      </c>
      <c r="E22" s="131" t="s">
        <v>94</v>
      </c>
      <c r="F22" s="131" t="s">
        <v>204</v>
      </c>
      <c r="G22" s="131" t="s">
        <v>205</v>
      </c>
      <c r="H22" s="133"/>
      <c r="I22" s="133"/>
      <c r="J22" s="133"/>
      <c r="K22" s="133"/>
      <c r="L22" s="133"/>
      <c r="M22" s="131"/>
      <c r="N22" s="133"/>
      <c r="O22" s="133"/>
      <c r="P22" s="133"/>
      <c r="Q22" s="133"/>
      <c r="R22" s="133"/>
      <c r="S22" s="133"/>
      <c r="T22" s="133"/>
      <c r="U22" s="133"/>
      <c r="V22" s="133"/>
      <c r="W22" s="133"/>
    </row>
    <row r="23" customFormat="1" ht="31" customHeight="1" outlineLevel="1" spans="1:23">
      <c r="A23" s="131" t="s">
        <v>46</v>
      </c>
      <c r="B23" s="131" t="s">
        <v>196</v>
      </c>
      <c r="C23" s="131" t="s">
        <v>197</v>
      </c>
      <c r="D23" s="131" t="s">
        <v>95</v>
      </c>
      <c r="E23" s="131" t="s">
        <v>96</v>
      </c>
      <c r="F23" s="131" t="s">
        <v>206</v>
      </c>
      <c r="G23" s="131" t="s">
        <v>207</v>
      </c>
      <c r="H23" s="133"/>
      <c r="I23" s="133"/>
      <c r="J23" s="133"/>
      <c r="K23" s="133"/>
      <c r="L23" s="133"/>
      <c r="M23" s="131"/>
      <c r="N23" s="133"/>
      <c r="O23" s="133"/>
      <c r="P23" s="133"/>
      <c r="Q23" s="133"/>
      <c r="R23" s="133"/>
      <c r="S23" s="133"/>
      <c r="T23" s="133"/>
      <c r="U23" s="133"/>
      <c r="V23" s="133"/>
      <c r="W23" s="133"/>
    </row>
    <row r="24" customFormat="1" ht="31" customHeight="1" outlineLevel="1" spans="1:23">
      <c r="A24" s="131" t="s">
        <v>46</v>
      </c>
      <c r="B24" s="131" t="s">
        <v>196</v>
      </c>
      <c r="C24" s="131" t="s">
        <v>197</v>
      </c>
      <c r="D24" s="131" t="s">
        <v>95</v>
      </c>
      <c r="E24" s="131" t="s">
        <v>96</v>
      </c>
      <c r="F24" s="131" t="s">
        <v>206</v>
      </c>
      <c r="G24" s="131" t="s">
        <v>207</v>
      </c>
      <c r="H24" s="133"/>
      <c r="I24" s="133"/>
      <c r="J24" s="133"/>
      <c r="K24" s="133"/>
      <c r="L24" s="133"/>
      <c r="M24" s="131"/>
      <c r="N24" s="133"/>
      <c r="O24" s="133"/>
      <c r="P24" s="133"/>
      <c r="Q24" s="133"/>
      <c r="R24" s="133"/>
      <c r="S24" s="133"/>
      <c r="T24" s="133"/>
      <c r="U24" s="133"/>
      <c r="V24" s="133"/>
      <c r="W24" s="133"/>
    </row>
    <row r="25" customFormat="1" ht="31" customHeight="1" outlineLevel="1" spans="1:23">
      <c r="A25" s="131" t="s">
        <v>46</v>
      </c>
      <c r="B25" s="131" t="s">
        <v>196</v>
      </c>
      <c r="C25" s="131" t="s">
        <v>197</v>
      </c>
      <c r="D25" s="131" t="s">
        <v>84</v>
      </c>
      <c r="E25" s="131" t="s">
        <v>83</v>
      </c>
      <c r="F25" s="131" t="s">
        <v>206</v>
      </c>
      <c r="G25" s="131" t="s">
        <v>207</v>
      </c>
      <c r="H25" s="133"/>
      <c r="I25" s="133"/>
      <c r="J25" s="133"/>
      <c r="K25" s="133"/>
      <c r="L25" s="133"/>
      <c r="M25" s="131"/>
      <c r="N25" s="133"/>
      <c r="O25" s="133"/>
      <c r="P25" s="133"/>
      <c r="Q25" s="133"/>
      <c r="R25" s="133"/>
      <c r="S25" s="133"/>
      <c r="T25" s="133"/>
      <c r="U25" s="133"/>
      <c r="V25" s="133"/>
      <c r="W25" s="133"/>
    </row>
    <row r="26" customFormat="1" ht="31" customHeight="1" outlineLevel="1" spans="1:23">
      <c r="A26" s="131" t="s">
        <v>46</v>
      </c>
      <c r="B26" s="131" t="s">
        <v>196</v>
      </c>
      <c r="C26" s="131" t="s">
        <v>197</v>
      </c>
      <c r="D26" s="131" t="s">
        <v>95</v>
      </c>
      <c r="E26" s="131" t="s">
        <v>96</v>
      </c>
      <c r="F26" s="131" t="s">
        <v>206</v>
      </c>
      <c r="G26" s="131" t="s">
        <v>207</v>
      </c>
      <c r="H26" s="133">
        <v>8110.86</v>
      </c>
      <c r="I26" s="133">
        <v>8110.86</v>
      </c>
      <c r="J26" s="133"/>
      <c r="K26" s="133"/>
      <c r="L26" s="133">
        <v>8110.86</v>
      </c>
      <c r="M26" s="131"/>
      <c r="N26" s="133"/>
      <c r="O26" s="133"/>
      <c r="P26" s="133"/>
      <c r="Q26" s="133"/>
      <c r="R26" s="133"/>
      <c r="S26" s="133"/>
      <c r="T26" s="133"/>
      <c r="U26" s="133"/>
      <c r="V26" s="133"/>
      <c r="W26" s="133"/>
    </row>
    <row r="27" customFormat="1" ht="31" customHeight="1" outlineLevel="1" spans="1:23">
      <c r="A27" s="131" t="s">
        <v>46</v>
      </c>
      <c r="B27" s="131" t="s">
        <v>196</v>
      </c>
      <c r="C27" s="131" t="s">
        <v>197</v>
      </c>
      <c r="D27" s="131" t="s">
        <v>84</v>
      </c>
      <c r="E27" s="131" t="s">
        <v>83</v>
      </c>
      <c r="F27" s="131" t="s">
        <v>206</v>
      </c>
      <c r="G27" s="131" t="s">
        <v>207</v>
      </c>
      <c r="H27" s="133">
        <v>1652.06</v>
      </c>
      <c r="I27" s="133">
        <v>1652.06</v>
      </c>
      <c r="J27" s="133"/>
      <c r="K27" s="133"/>
      <c r="L27" s="133">
        <v>1652.06</v>
      </c>
      <c r="M27" s="131"/>
      <c r="N27" s="133"/>
      <c r="O27" s="133"/>
      <c r="P27" s="133"/>
      <c r="Q27" s="133"/>
      <c r="R27" s="133"/>
      <c r="S27" s="133"/>
      <c r="T27" s="133"/>
      <c r="U27" s="133"/>
      <c r="V27" s="133"/>
      <c r="W27" s="133"/>
    </row>
    <row r="28" customFormat="1" ht="31" customHeight="1" outlineLevel="1" spans="1:23">
      <c r="A28" s="131" t="s">
        <v>46</v>
      </c>
      <c r="B28" s="131" t="s">
        <v>196</v>
      </c>
      <c r="C28" s="131" t="s">
        <v>197</v>
      </c>
      <c r="D28" s="131" t="s">
        <v>95</v>
      </c>
      <c r="E28" s="131" t="s">
        <v>96</v>
      </c>
      <c r="F28" s="131" t="s">
        <v>206</v>
      </c>
      <c r="G28" s="131" t="s">
        <v>207</v>
      </c>
      <c r="H28" s="133">
        <v>9500</v>
      </c>
      <c r="I28" s="133">
        <v>9500</v>
      </c>
      <c r="J28" s="133"/>
      <c r="K28" s="133"/>
      <c r="L28" s="133">
        <v>9500</v>
      </c>
      <c r="M28" s="131"/>
      <c r="N28" s="133"/>
      <c r="O28" s="133"/>
      <c r="P28" s="133"/>
      <c r="Q28" s="133"/>
      <c r="R28" s="133"/>
      <c r="S28" s="133"/>
      <c r="T28" s="133"/>
      <c r="U28" s="133"/>
      <c r="V28" s="133"/>
      <c r="W28" s="133"/>
    </row>
    <row r="29" customFormat="1" ht="31" customHeight="1" outlineLevel="1" spans="1:23">
      <c r="A29" s="131" t="s">
        <v>46</v>
      </c>
      <c r="B29" s="131" t="s">
        <v>208</v>
      </c>
      <c r="C29" s="131" t="s">
        <v>102</v>
      </c>
      <c r="D29" s="131" t="s">
        <v>101</v>
      </c>
      <c r="E29" s="131" t="s">
        <v>102</v>
      </c>
      <c r="F29" s="131" t="s">
        <v>209</v>
      </c>
      <c r="G29" s="131" t="s">
        <v>102</v>
      </c>
      <c r="H29" s="133">
        <v>486651.84</v>
      </c>
      <c r="I29" s="133">
        <v>486651.84</v>
      </c>
      <c r="J29" s="133"/>
      <c r="K29" s="133"/>
      <c r="L29" s="133">
        <v>486651.84</v>
      </c>
      <c r="M29" s="131"/>
      <c r="N29" s="133"/>
      <c r="O29" s="133"/>
      <c r="P29" s="133"/>
      <c r="Q29" s="133"/>
      <c r="R29" s="133"/>
      <c r="S29" s="133"/>
      <c r="T29" s="133"/>
      <c r="U29" s="133"/>
      <c r="V29" s="133"/>
      <c r="W29" s="133"/>
    </row>
    <row r="30" customFormat="1" ht="31" customHeight="1" outlineLevel="1" spans="1:23">
      <c r="A30" s="131" t="s">
        <v>46</v>
      </c>
      <c r="B30" s="131" t="s">
        <v>210</v>
      </c>
      <c r="C30" s="131" t="s">
        <v>211</v>
      </c>
      <c r="D30" s="131" t="s">
        <v>107</v>
      </c>
      <c r="E30" s="131" t="s">
        <v>108</v>
      </c>
      <c r="F30" s="131" t="s">
        <v>212</v>
      </c>
      <c r="G30" s="131" t="s">
        <v>213</v>
      </c>
      <c r="H30" s="133">
        <v>56760</v>
      </c>
      <c r="I30" s="133">
        <v>56760</v>
      </c>
      <c r="J30" s="133"/>
      <c r="K30" s="133"/>
      <c r="L30" s="133">
        <v>56760</v>
      </c>
      <c r="M30" s="131"/>
      <c r="N30" s="133"/>
      <c r="O30" s="133"/>
      <c r="P30" s="133"/>
      <c r="Q30" s="133"/>
      <c r="R30" s="133"/>
      <c r="S30" s="133"/>
      <c r="T30" s="133"/>
      <c r="U30" s="133"/>
      <c r="V30" s="133"/>
      <c r="W30" s="133"/>
    </row>
    <row r="31" customFormat="1" ht="31" customHeight="1" outlineLevel="1" spans="1:23">
      <c r="A31" s="131" t="s">
        <v>46</v>
      </c>
      <c r="B31" s="131" t="s">
        <v>214</v>
      </c>
      <c r="C31" s="131" t="s">
        <v>215</v>
      </c>
      <c r="D31" s="131" t="s">
        <v>107</v>
      </c>
      <c r="E31" s="131" t="s">
        <v>108</v>
      </c>
      <c r="F31" s="131" t="s">
        <v>216</v>
      </c>
      <c r="G31" s="131" t="s">
        <v>217</v>
      </c>
      <c r="H31" s="133">
        <v>72000</v>
      </c>
      <c r="I31" s="133">
        <v>72000</v>
      </c>
      <c r="J31" s="133"/>
      <c r="K31" s="133"/>
      <c r="L31" s="133">
        <v>72000</v>
      </c>
      <c r="M31" s="131"/>
      <c r="N31" s="133"/>
      <c r="O31" s="133"/>
      <c r="P31" s="133"/>
      <c r="Q31" s="133"/>
      <c r="R31" s="133"/>
      <c r="S31" s="133"/>
      <c r="T31" s="133"/>
      <c r="U31" s="133"/>
      <c r="V31" s="133"/>
      <c r="W31" s="133"/>
    </row>
    <row r="32" customFormat="1" ht="31" customHeight="1" outlineLevel="1" spans="1:23">
      <c r="A32" s="131" t="s">
        <v>46</v>
      </c>
      <c r="B32" s="131" t="s">
        <v>218</v>
      </c>
      <c r="C32" s="131" t="s">
        <v>219</v>
      </c>
      <c r="D32" s="131" t="s">
        <v>107</v>
      </c>
      <c r="E32" s="131" t="s">
        <v>108</v>
      </c>
      <c r="F32" s="131" t="s">
        <v>220</v>
      </c>
      <c r="G32" s="131" t="s">
        <v>221</v>
      </c>
      <c r="H32" s="133">
        <v>165600</v>
      </c>
      <c r="I32" s="133">
        <v>165600</v>
      </c>
      <c r="J32" s="133"/>
      <c r="K32" s="133"/>
      <c r="L32" s="133">
        <v>165600</v>
      </c>
      <c r="M32" s="131"/>
      <c r="N32" s="133"/>
      <c r="O32" s="133"/>
      <c r="P32" s="133"/>
      <c r="Q32" s="133"/>
      <c r="R32" s="133"/>
      <c r="S32" s="133"/>
      <c r="T32" s="133"/>
      <c r="U32" s="133"/>
      <c r="V32" s="133"/>
      <c r="W32" s="133"/>
    </row>
    <row r="33" customFormat="1" ht="31" customHeight="1" outlineLevel="1" spans="1:23">
      <c r="A33" s="131" t="s">
        <v>46</v>
      </c>
      <c r="B33" s="131" t="s">
        <v>222</v>
      </c>
      <c r="C33" s="131" t="s">
        <v>223</v>
      </c>
      <c r="D33" s="131" t="s">
        <v>78</v>
      </c>
      <c r="E33" s="131" t="s">
        <v>79</v>
      </c>
      <c r="F33" s="131" t="s">
        <v>224</v>
      </c>
      <c r="G33" s="131" t="s">
        <v>225</v>
      </c>
      <c r="H33" s="133">
        <v>5000</v>
      </c>
      <c r="I33" s="133">
        <v>5000</v>
      </c>
      <c r="J33" s="133"/>
      <c r="K33" s="133"/>
      <c r="L33" s="133">
        <v>5000</v>
      </c>
      <c r="M33" s="131"/>
      <c r="N33" s="133"/>
      <c r="O33" s="133"/>
      <c r="P33" s="133"/>
      <c r="Q33" s="133"/>
      <c r="R33" s="133"/>
      <c r="S33" s="133"/>
      <c r="T33" s="133"/>
      <c r="U33" s="133"/>
      <c r="V33" s="133"/>
      <c r="W33" s="133"/>
    </row>
    <row r="34" customFormat="1" ht="31" customHeight="1" outlineLevel="1" spans="1:23">
      <c r="A34" s="131" t="s">
        <v>46</v>
      </c>
      <c r="B34" s="131" t="s">
        <v>226</v>
      </c>
      <c r="C34" s="131" t="s">
        <v>227</v>
      </c>
      <c r="D34" s="131" t="s">
        <v>107</v>
      </c>
      <c r="E34" s="131" t="s">
        <v>108</v>
      </c>
      <c r="F34" s="131" t="s">
        <v>228</v>
      </c>
      <c r="G34" s="131" t="s">
        <v>229</v>
      </c>
      <c r="H34" s="133">
        <v>331200</v>
      </c>
      <c r="I34" s="133">
        <v>331200</v>
      </c>
      <c r="J34" s="133"/>
      <c r="K34" s="133"/>
      <c r="L34" s="133">
        <v>331200</v>
      </c>
      <c r="M34" s="131"/>
      <c r="N34" s="133"/>
      <c r="O34" s="133"/>
      <c r="P34" s="133"/>
      <c r="Q34" s="133"/>
      <c r="R34" s="133"/>
      <c r="S34" s="133"/>
      <c r="T34" s="133"/>
      <c r="U34" s="133"/>
      <c r="V34" s="133"/>
      <c r="W34" s="133"/>
    </row>
    <row r="35" customFormat="1" ht="30.75" customHeight="1" spans="1:23">
      <c r="A35" s="136" t="s">
        <v>30</v>
      </c>
      <c r="B35" s="136"/>
      <c r="C35" s="136"/>
      <c r="D35" s="136"/>
      <c r="E35" s="136"/>
      <c r="F35" s="136"/>
      <c r="G35" s="136"/>
      <c r="H35" s="133">
        <v>6960214.07</v>
      </c>
      <c r="I35" s="133">
        <v>6960214.07</v>
      </c>
      <c r="J35" s="133"/>
      <c r="K35" s="133"/>
      <c r="L35" s="133">
        <v>6960214.07</v>
      </c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</row>
  </sheetData>
  <mergeCells count="32">
    <mergeCell ref="T1:W1"/>
    <mergeCell ref="A2:W2"/>
    <mergeCell ref="A3:G3"/>
    <mergeCell ref="T3:W3"/>
    <mergeCell ref="H4:W4"/>
    <mergeCell ref="I5:M5"/>
    <mergeCell ref="N5:P5"/>
    <mergeCell ref="R5:W5"/>
    <mergeCell ref="A35:G35"/>
    <mergeCell ref="A4:A7"/>
    <mergeCell ref="B4:B7"/>
    <mergeCell ref="C4:C7"/>
    <mergeCell ref="D4:D7"/>
    <mergeCell ref="E4:E7"/>
    <mergeCell ref="F4:F7"/>
    <mergeCell ref="G4:G7"/>
    <mergeCell ref="H5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75" right="0.75" top="1" bottom="1" header="0.5" footer="0.5"/>
  <pageSetup paperSize="9" scale="5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W39"/>
  <sheetViews>
    <sheetView showZeros="0" topLeftCell="A29" workbookViewId="0">
      <selection activeCell="Y10" sqref="Y10"/>
    </sheetView>
  </sheetViews>
  <sheetFormatPr defaultColWidth="10.2857142857143" defaultRowHeight="15" customHeight="1"/>
  <cols>
    <col min="1" max="1" width="9.42857142857143" customWidth="1"/>
    <col min="2" max="2" width="19.5714285714286" customWidth="1"/>
    <col min="3" max="3" width="19.7142857142857" customWidth="1"/>
    <col min="4" max="4" width="28.8571428571429" customWidth="1"/>
    <col min="5" max="5" width="9.57142857142857" customWidth="1"/>
    <col min="6" max="6" width="11.2857142857143" customWidth="1"/>
    <col min="7" max="7" width="11.1428571428571" customWidth="1"/>
    <col min="8" max="8" width="19.1428571428571" customWidth="1"/>
    <col min="9" max="11" width="12.847619047619" customWidth="1"/>
    <col min="12" max="12" width="5.42857142857143" customWidth="1"/>
    <col min="13" max="13" width="5.84761904761905" customWidth="1"/>
    <col min="14" max="16" width="4.71428571428571" customWidth="1"/>
    <col min="17" max="23" width="5.28571428571429" customWidth="1"/>
  </cols>
  <sheetData>
    <row r="1" ht="18.75" customHeight="1" spans="1:23">
      <c r="A1" s="127" t="s">
        <v>230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</row>
    <row r="2" ht="26.25" customHeight="1" spans="1:23">
      <c r="A2" s="120" t="s">
        <v>231</v>
      </c>
      <c r="B2" s="120"/>
      <c r="C2" s="120" t="s">
        <v>59</v>
      </c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</row>
    <row r="3" ht="18.75" customHeight="1" spans="1:23">
      <c r="A3" s="128" t="str">
        <f>"单位名称："&amp;"德宏傣族景颇族自治州应急管理局"</f>
        <v>单位名称：德宏傣族景颇族自治州应急管理局</v>
      </c>
      <c r="B3" s="128"/>
      <c r="C3" s="128"/>
      <c r="D3" s="128"/>
      <c r="E3" s="128"/>
      <c r="F3" s="128"/>
      <c r="G3" s="128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7" t="s">
        <v>27</v>
      </c>
      <c r="W3" s="127"/>
    </row>
    <row r="4" ht="26.25" customHeight="1" spans="1:23">
      <c r="A4" s="130" t="s">
        <v>232</v>
      </c>
      <c r="B4" s="130" t="s">
        <v>164</v>
      </c>
      <c r="C4" s="130" t="s">
        <v>165</v>
      </c>
      <c r="D4" s="130" t="s">
        <v>233</v>
      </c>
      <c r="E4" s="130" t="s">
        <v>166</v>
      </c>
      <c r="F4" s="130" t="s">
        <v>167</v>
      </c>
      <c r="G4" s="130" t="s">
        <v>234</v>
      </c>
      <c r="H4" s="130" t="s">
        <v>235</v>
      </c>
      <c r="I4" s="130" t="s">
        <v>30</v>
      </c>
      <c r="J4" s="130" t="s">
        <v>236</v>
      </c>
      <c r="K4" s="130"/>
      <c r="L4" s="130"/>
      <c r="M4" s="130"/>
      <c r="N4" s="130" t="s">
        <v>176</v>
      </c>
      <c r="O4" s="130"/>
      <c r="P4" s="130"/>
      <c r="Q4" s="130" t="s">
        <v>37</v>
      </c>
      <c r="R4" s="130" t="s">
        <v>51</v>
      </c>
      <c r="S4" s="130"/>
      <c r="T4" s="130"/>
      <c r="U4" s="130"/>
      <c r="V4" s="130"/>
      <c r="W4" s="130"/>
    </row>
    <row r="5" ht="26.25" customHeight="1" spans="1:23">
      <c r="A5" s="130"/>
      <c r="B5" s="130"/>
      <c r="C5" s="130"/>
      <c r="D5" s="130"/>
      <c r="E5" s="130"/>
      <c r="F5" s="130"/>
      <c r="G5" s="130"/>
      <c r="H5" s="130"/>
      <c r="I5" s="130"/>
      <c r="J5" s="130" t="s">
        <v>34</v>
      </c>
      <c r="K5" s="130"/>
      <c r="L5" s="130" t="s">
        <v>35</v>
      </c>
      <c r="M5" s="130" t="s">
        <v>36</v>
      </c>
      <c r="N5" s="130" t="s">
        <v>34</v>
      </c>
      <c r="O5" s="130" t="s">
        <v>35</v>
      </c>
      <c r="P5" s="130" t="s">
        <v>36</v>
      </c>
      <c r="Q5" s="130"/>
      <c r="R5" s="130" t="s">
        <v>33</v>
      </c>
      <c r="S5" s="130" t="s">
        <v>40</v>
      </c>
      <c r="T5" s="130" t="s">
        <v>41</v>
      </c>
      <c r="U5" s="130" t="s">
        <v>42</v>
      </c>
      <c r="V5" s="130" t="s">
        <v>43</v>
      </c>
      <c r="W5" s="130" t="s">
        <v>44</v>
      </c>
    </row>
    <row r="6" ht="26.25" customHeight="1" spans="1:23">
      <c r="A6" s="130"/>
      <c r="B6" s="130"/>
      <c r="C6" s="130"/>
      <c r="D6" s="130"/>
      <c r="E6" s="130"/>
      <c r="F6" s="130"/>
      <c r="G6" s="130"/>
      <c r="H6" s="130"/>
      <c r="I6" s="130"/>
      <c r="J6" s="130" t="s">
        <v>33</v>
      </c>
      <c r="K6" s="130" t="s">
        <v>237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</row>
    <row r="7" ht="18.75" customHeight="1" spans="1:23">
      <c r="A7" s="130" t="s">
        <v>59</v>
      </c>
      <c r="B7" s="130" t="s">
        <v>60</v>
      </c>
      <c r="C7" s="130" t="s">
        <v>61</v>
      </c>
      <c r="D7" s="130" t="s">
        <v>62</v>
      </c>
      <c r="E7" s="130" t="s">
        <v>63</v>
      </c>
      <c r="F7" s="130" t="s">
        <v>64</v>
      </c>
      <c r="G7" s="130" t="s">
        <v>65</v>
      </c>
      <c r="H7" s="130" t="s">
        <v>66</v>
      </c>
      <c r="I7" s="130" t="s">
        <v>67</v>
      </c>
      <c r="J7" s="130" t="s">
        <v>68</v>
      </c>
      <c r="K7" s="130" t="s">
        <v>69</v>
      </c>
      <c r="L7" s="130" t="s">
        <v>70</v>
      </c>
      <c r="M7" s="130" t="s">
        <v>71</v>
      </c>
      <c r="N7" s="130" t="s">
        <v>72</v>
      </c>
      <c r="O7" s="130" t="s">
        <v>73</v>
      </c>
      <c r="P7" s="130" t="s">
        <v>178</v>
      </c>
      <c r="Q7" s="130" t="s">
        <v>179</v>
      </c>
      <c r="R7" s="130" t="s">
        <v>180</v>
      </c>
      <c r="S7" s="130" t="s">
        <v>181</v>
      </c>
      <c r="T7" s="130" t="s">
        <v>182</v>
      </c>
      <c r="U7" s="130" t="s">
        <v>183</v>
      </c>
      <c r="V7" s="130" t="s">
        <v>184</v>
      </c>
      <c r="W7" s="130" t="s">
        <v>185</v>
      </c>
    </row>
    <row r="8" ht="40" customHeight="1" spans="1:23">
      <c r="A8" s="131"/>
      <c r="B8" s="131"/>
      <c r="C8" s="131" t="s">
        <v>238</v>
      </c>
      <c r="D8" s="131"/>
      <c r="E8" s="131"/>
      <c r="F8" s="131"/>
      <c r="G8" s="131"/>
      <c r="H8" s="131"/>
      <c r="I8" s="133">
        <v>498000</v>
      </c>
      <c r="J8" s="133">
        <v>498000</v>
      </c>
      <c r="K8" s="133">
        <v>498000</v>
      </c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133"/>
    </row>
    <row r="9" ht="34" customHeight="1" outlineLevel="1" spans="1:23">
      <c r="A9" s="131" t="s">
        <v>239</v>
      </c>
      <c r="B9" s="131" t="s">
        <v>240</v>
      </c>
      <c r="C9" s="131" t="s">
        <v>238</v>
      </c>
      <c r="D9" s="131" t="s">
        <v>46</v>
      </c>
      <c r="E9" s="131" t="s">
        <v>107</v>
      </c>
      <c r="F9" s="131" t="s">
        <v>108</v>
      </c>
      <c r="G9" s="131" t="s">
        <v>224</v>
      </c>
      <c r="H9" s="131" t="s">
        <v>225</v>
      </c>
      <c r="I9" s="133">
        <v>97640</v>
      </c>
      <c r="J9" s="133">
        <v>97640</v>
      </c>
      <c r="K9" s="133">
        <v>97640</v>
      </c>
      <c r="L9" s="133"/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133"/>
    </row>
    <row r="10" ht="34" customHeight="1" outlineLevel="1" spans="1:23">
      <c r="A10" s="131" t="s">
        <v>239</v>
      </c>
      <c r="B10" s="131" t="s">
        <v>240</v>
      </c>
      <c r="C10" s="131" t="s">
        <v>238</v>
      </c>
      <c r="D10" s="131" t="s">
        <v>46</v>
      </c>
      <c r="E10" s="131" t="s">
        <v>107</v>
      </c>
      <c r="F10" s="131" t="s">
        <v>108</v>
      </c>
      <c r="G10" s="131" t="s">
        <v>241</v>
      </c>
      <c r="H10" s="131" t="s">
        <v>242</v>
      </c>
      <c r="I10" s="133">
        <v>10360</v>
      </c>
      <c r="J10" s="133">
        <v>10360</v>
      </c>
      <c r="K10" s="133">
        <v>10360</v>
      </c>
      <c r="L10" s="133"/>
      <c r="M10" s="133"/>
      <c r="N10" s="131"/>
      <c r="O10" s="131"/>
      <c r="P10" s="131"/>
      <c r="Q10" s="133"/>
      <c r="R10" s="133"/>
      <c r="S10" s="133"/>
      <c r="T10" s="133"/>
      <c r="U10" s="133"/>
      <c r="V10" s="133"/>
      <c r="W10" s="133"/>
    </row>
    <row r="11" ht="34" customHeight="1" outlineLevel="1" spans="1:23">
      <c r="A11" s="131" t="s">
        <v>239</v>
      </c>
      <c r="B11" s="131" t="s">
        <v>240</v>
      </c>
      <c r="C11" s="131" t="s">
        <v>238</v>
      </c>
      <c r="D11" s="131" t="s">
        <v>46</v>
      </c>
      <c r="E11" s="131" t="s">
        <v>107</v>
      </c>
      <c r="F11" s="131" t="s">
        <v>108</v>
      </c>
      <c r="G11" s="131" t="s">
        <v>220</v>
      </c>
      <c r="H11" s="131" t="s">
        <v>221</v>
      </c>
      <c r="I11" s="133">
        <v>80000</v>
      </c>
      <c r="J11" s="133">
        <v>80000</v>
      </c>
      <c r="K11" s="133">
        <v>80000</v>
      </c>
      <c r="L11" s="133"/>
      <c r="M11" s="133"/>
      <c r="N11" s="131"/>
      <c r="O11" s="131"/>
      <c r="P11" s="131"/>
      <c r="Q11" s="133"/>
      <c r="R11" s="133"/>
      <c r="S11" s="133"/>
      <c r="T11" s="133"/>
      <c r="U11" s="133"/>
      <c r="V11" s="133"/>
      <c r="W11" s="133"/>
    </row>
    <row r="12" ht="34" customHeight="1" outlineLevel="1" spans="1:23">
      <c r="A12" s="131" t="s">
        <v>239</v>
      </c>
      <c r="B12" s="131" t="s">
        <v>240</v>
      </c>
      <c r="C12" s="131" t="s">
        <v>238</v>
      </c>
      <c r="D12" s="131" t="s">
        <v>46</v>
      </c>
      <c r="E12" s="131" t="s">
        <v>107</v>
      </c>
      <c r="F12" s="131" t="s">
        <v>108</v>
      </c>
      <c r="G12" s="131" t="s">
        <v>243</v>
      </c>
      <c r="H12" s="131" t="s">
        <v>244</v>
      </c>
      <c r="I12" s="133">
        <v>30000</v>
      </c>
      <c r="J12" s="133">
        <v>30000</v>
      </c>
      <c r="K12" s="133">
        <v>30000</v>
      </c>
      <c r="L12" s="133"/>
      <c r="M12" s="133"/>
      <c r="N12" s="131"/>
      <c r="O12" s="131"/>
      <c r="P12" s="131"/>
      <c r="Q12" s="133"/>
      <c r="R12" s="133"/>
      <c r="S12" s="133"/>
      <c r="T12" s="133"/>
      <c r="U12" s="133"/>
      <c r="V12" s="133"/>
      <c r="W12" s="133"/>
    </row>
    <row r="13" ht="34" customHeight="1" outlineLevel="1" spans="1:23">
      <c r="A13" s="131" t="s">
        <v>239</v>
      </c>
      <c r="B13" s="131" t="s">
        <v>240</v>
      </c>
      <c r="C13" s="131" t="s">
        <v>238</v>
      </c>
      <c r="D13" s="131" t="s">
        <v>46</v>
      </c>
      <c r="E13" s="131" t="s">
        <v>109</v>
      </c>
      <c r="F13" s="131" t="s">
        <v>110</v>
      </c>
      <c r="G13" s="131" t="s">
        <v>243</v>
      </c>
      <c r="H13" s="131" t="s">
        <v>244</v>
      </c>
      <c r="I13" s="133">
        <v>30000</v>
      </c>
      <c r="J13" s="133">
        <v>30000</v>
      </c>
      <c r="K13" s="133">
        <v>30000</v>
      </c>
      <c r="L13" s="133"/>
      <c r="M13" s="133"/>
      <c r="N13" s="131"/>
      <c r="O13" s="131"/>
      <c r="P13" s="131"/>
      <c r="Q13" s="133"/>
      <c r="R13" s="133"/>
      <c r="S13" s="133"/>
      <c r="T13" s="133"/>
      <c r="U13" s="133"/>
      <c r="V13" s="133"/>
      <c r="W13" s="133"/>
    </row>
    <row r="14" ht="34" customHeight="1" outlineLevel="1" spans="1:23">
      <c r="A14" s="131" t="s">
        <v>239</v>
      </c>
      <c r="B14" s="131" t="s">
        <v>240</v>
      </c>
      <c r="C14" s="131" t="s">
        <v>238</v>
      </c>
      <c r="D14" s="131" t="s">
        <v>46</v>
      </c>
      <c r="E14" s="131" t="s">
        <v>109</v>
      </c>
      <c r="F14" s="131" t="s">
        <v>110</v>
      </c>
      <c r="G14" s="131" t="s">
        <v>245</v>
      </c>
      <c r="H14" s="131" t="s">
        <v>246</v>
      </c>
      <c r="I14" s="133">
        <v>250000</v>
      </c>
      <c r="J14" s="133">
        <v>250000</v>
      </c>
      <c r="K14" s="133">
        <v>250000</v>
      </c>
      <c r="L14" s="133"/>
      <c r="M14" s="133"/>
      <c r="N14" s="131"/>
      <c r="O14" s="131"/>
      <c r="P14" s="131"/>
      <c r="Q14" s="133"/>
      <c r="R14" s="133"/>
      <c r="S14" s="133"/>
      <c r="T14" s="133"/>
      <c r="U14" s="133"/>
      <c r="V14" s="133"/>
      <c r="W14" s="133"/>
    </row>
    <row r="15" ht="34" customHeight="1" spans="1:23">
      <c r="A15" s="131"/>
      <c r="B15" s="131"/>
      <c r="C15" s="131" t="s">
        <v>247</v>
      </c>
      <c r="D15" s="131"/>
      <c r="E15" s="131"/>
      <c r="F15" s="131"/>
      <c r="G15" s="131"/>
      <c r="H15" s="131"/>
      <c r="I15" s="133">
        <v>1153200</v>
      </c>
      <c r="J15" s="133">
        <v>1153200</v>
      </c>
      <c r="K15" s="133">
        <v>1153200</v>
      </c>
      <c r="L15" s="133"/>
      <c r="M15" s="133"/>
      <c r="N15" s="131"/>
      <c r="O15" s="131"/>
      <c r="P15" s="131"/>
      <c r="Q15" s="133"/>
      <c r="R15" s="133"/>
      <c r="S15" s="133"/>
      <c r="T15" s="133"/>
      <c r="U15" s="133"/>
      <c r="V15" s="133"/>
      <c r="W15" s="133"/>
    </row>
    <row r="16" ht="34" customHeight="1" outlineLevel="1" spans="1:23">
      <c r="A16" s="131" t="s">
        <v>239</v>
      </c>
      <c r="B16" s="131" t="s">
        <v>248</v>
      </c>
      <c r="C16" s="131" t="s">
        <v>247</v>
      </c>
      <c r="D16" s="131" t="s">
        <v>46</v>
      </c>
      <c r="E16" s="131" t="s">
        <v>109</v>
      </c>
      <c r="F16" s="131" t="s">
        <v>110</v>
      </c>
      <c r="G16" s="131" t="s">
        <v>224</v>
      </c>
      <c r="H16" s="131" t="s">
        <v>225</v>
      </c>
      <c r="I16" s="133">
        <v>103401</v>
      </c>
      <c r="J16" s="133">
        <v>103401</v>
      </c>
      <c r="K16" s="133">
        <v>103401</v>
      </c>
      <c r="L16" s="133"/>
      <c r="M16" s="133"/>
      <c r="N16" s="131"/>
      <c r="O16" s="131"/>
      <c r="P16" s="131"/>
      <c r="Q16" s="133"/>
      <c r="R16" s="133"/>
      <c r="S16" s="133"/>
      <c r="T16" s="133"/>
      <c r="U16" s="133"/>
      <c r="V16" s="133"/>
      <c r="W16" s="133"/>
    </row>
    <row r="17" ht="34" customHeight="1" outlineLevel="1" spans="1:23">
      <c r="A17" s="131" t="s">
        <v>239</v>
      </c>
      <c r="B17" s="131" t="s">
        <v>248</v>
      </c>
      <c r="C17" s="131" t="s">
        <v>247</v>
      </c>
      <c r="D17" s="131" t="s">
        <v>46</v>
      </c>
      <c r="E17" s="131" t="s">
        <v>109</v>
      </c>
      <c r="F17" s="131" t="s">
        <v>110</v>
      </c>
      <c r="G17" s="131" t="s">
        <v>224</v>
      </c>
      <c r="H17" s="131" t="s">
        <v>225</v>
      </c>
      <c r="I17" s="133">
        <v>100000</v>
      </c>
      <c r="J17" s="133">
        <v>100000</v>
      </c>
      <c r="K17" s="133">
        <v>100000</v>
      </c>
      <c r="L17" s="133"/>
      <c r="M17" s="133"/>
      <c r="N17" s="131"/>
      <c r="O17" s="131"/>
      <c r="P17" s="131"/>
      <c r="Q17" s="133"/>
      <c r="R17" s="133"/>
      <c r="S17" s="133"/>
      <c r="T17" s="133"/>
      <c r="U17" s="133"/>
      <c r="V17" s="133"/>
      <c r="W17" s="133"/>
    </row>
    <row r="18" ht="34" customHeight="1" outlineLevel="1" spans="1:23">
      <c r="A18" s="131" t="s">
        <v>239</v>
      </c>
      <c r="B18" s="131" t="s">
        <v>248</v>
      </c>
      <c r="C18" s="131" t="s">
        <v>247</v>
      </c>
      <c r="D18" s="131" t="s">
        <v>46</v>
      </c>
      <c r="E18" s="131" t="s">
        <v>109</v>
      </c>
      <c r="F18" s="131" t="s">
        <v>110</v>
      </c>
      <c r="G18" s="131" t="s">
        <v>249</v>
      </c>
      <c r="H18" s="131" t="s">
        <v>250</v>
      </c>
      <c r="I18" s="133">
        <v>9000</v>
      </c>
      <c r="J18" s="133">
        <v>9000</v>
      </c>
      <c r="K18" s="133">
        <v>9000</v>
      </c>
      <c r="L18" s="133"/>
      <c r="M18" s="133"/>
      <c r="N18" s="131"/>
      <c r="O18" s="131"/>
      <c r="P18" s="131"/>
      <c r="Q18" s="133"/>
      <c r="R18" s="133"/>
      <c r="S18" s="133"/>
      <c r="T18" s="133"/>
      <c r="U18" s="133"/>
      <c r="V18" s="133"/>
      <c r="W18" s="133"/>
    </row>
    <row r="19" ht="34" customHeight="1" outlineLevel="1" spans="1:23">
      <c r="A19" s="131" t="s">
        <v>239</v>
      </c>
      <c r="B19" s="131" t="s">
        <v>248</v>
      </c>
      <c r="C19" s="131" t="s">
        <v>247</v>
      </c>
      <c r="D19" s="131" t="s">
        <v>46</v>
      </c>
      <c r="E19" s="131" t="s">
        <v>109</v>
      </c>
      <c r="F19" s="131" t="s">
        <v>110</v>
      </c>
      <c r="G19" s="131" t="s">
        <v>251</v>
      </c>
      <c r="H19" s="131" t="s">
        <v>252</v>
      </c>
      <c r="I19" s="133">
        <v>38400</v>
      </c>
      <c r="J19" s="133">
        <v>38400</v>
      </c>
      <c r="K19" s="133">
        <v>38400</v>
      </c>
      <c r="L19" s="133"/>
      <c r="M19" s="133"/>
      <c r="N19" s="131"/>
      <c r="O19" s="131"/>
      <c r="P19" s="131"/>
      <c r="Q19" s="133"/>
      <c r="R19" s="133"/>
      <c r="S19" s="133"/>
      <c r="T19" s="133"/>
      <c r="U19" s="133"/>
      <c r="V19" s="133"/>
      <c r="W19" s="133"/>
    </row>
    <row r="20" ht="34" customHeight="1" outlineLevel="1" spans="1:23">
      <c r="A20" s="131" t="s">
        <v>239</v>
      </c>
      <c r="B20" s="131" t="s">
        <v>248</v>
      </c>
      <c r="C20" s="131" t="s">
        <v>247</v>
      </c>
      <c r="D20" s="131" t="s">
        <v>46</v>
      </c>
      <c r="E20" s="131" t="s">
        <v>109</v>
      </c>
      <c r="F20" s="131" t="s">
        <v>110</v>
      </c>
      <c r="G20" s="131" t="s">
        <v>253</v>
      </c>
      <c r="H20" s="131" t="s">
        <v>254</v>
      </c>
      <c r="I20" s="133">
        <v>6000</v>
      </c>
      <c r="J20" s="133">
        <v>6000</v>
      </c>
      <c r="K20" s="133">
        <v>6000</v>
      </c>
      <c r="L20" s="133"/>
      <c r="M20" s="133"/>
      <c r="N20" s="131"/>
      <c r="O20" s="131"/>
      <c r="P20" s="131"/>
      <c r="Q20" s="133"/>
      <c r="R20" s="133"/>
      <c r="S20" s="133"/>
      <c r="T20" s="133"/>
      <c r="U20" s="133"/>
      <c r="V20" s="133"/>
      <c r="W20" s="133"/>
    </row>
    <row r="21" ht="34" customHeight="1" outlineLevel="1" spans="1:23">
      <c r="A21" s="131" t="s">
        <v>239</v>
      </c>
      <c r="B21" s="131" t="s">
        <v>248</v>
      </c>
      <c r="C21" s="131" t="s">
        <v>247</v>
      </c>
      <c r="D21" s="131" t="s">
        <v>46</v>
      </c>
      <c r="E21" s="131" t="s">
        <v>109</v>
      </c>
      <c r="F21" s="131" t="s">
        <v>110</v>
      </c>
      <c r="G21" s="131" t="s">
        <v>253</v>
      </c>
      <c r="H21" s="131" t="s">
        <v>254</v>
      </c>
      <c r="I21" s="133">
        <v>85000</v>
      </c>
      <c r="J21" s="133">
        <v>85000</v>
      </c>
      <c r="K21" s="133">
        <v>85000</v>
      </c>
      <c r="L21" s="133"/>
      <c r="M21" s="133"/>
      <c r="N21" s="131"/>
      <c r="O21" s="131"/>
      <c r="P21" s="131"/>
      <c r="Q21" s="133"/>
      <c r="R21" s="133"/>
      <c r="S21" s="133"/>
      <c r="T21" s="133"/>
      <c r="U21" s="133"/>
      <c r="V21" s="133"/>
      <c r="W21" s="133"/>
    </row>
    <row r="22" ht="34" customHeight="1" outlineLevel="1" spans="1:23">
      <c r="A22" s="131" t="s">
        <v>239</v>
      </c>
      <c r="B22" s="131" t="s">
        <v>248</v>
      </c>
      <c r="C22" s="131" t="s">
        <v>247</v>
      </c>
      <c r="D22" s="131" t="s">
        <v>46</v>
      </c>
      <c r="E22" s="131" t="s">
        <v>109</v>
      </c>
      <c r="F22" s="131" t="s">
        <v>110</v>
      </c>
      <c r="G22" s="131" t="s">
        <v>255</v>
      </c>
      <c r="H22" s="131" t="s">
        <v>256</v>
      </c>
      <c r="I22" s="133">
        <v>30000</v>
      </c>
      <c r="J22" s="133">
        <v>30000</v>
      </c>
      <c r="K22" s="133">
        <v>30000</v>
      </c>
      <c r="L22" s="133"/>
      <c r="M22" s="133"/>
      <c r="N22" s="131"/>
      <c r="O22" s="131"/>
      <c r="P22" s="131"/>
      <c r="Q22" s="133"/>
      <c r="R22" s="133"/>
      <c r="S22" s="133"/>
      <c r="T22" s="133"/>
      <c r="U22" s="133"/>
      <c r="V22" s="133"/>
      <c r="W22" s="133"/>
    </row>
    <row r="23" ht="34" customHeight="1" outlineLevel="1" spans="1:23">
      <c r="A23" s="131" t="s">
        <v>239</v>
      </c>
      <c r="B23" s="131" t="s">
        <v>248</v>
      </c>
      <c r="C23" s="131" t="s">
        <v>247</v>
      </c>
      <c r="D23" s="131" t="s">
        <v>46</v>
      </c>
      <c r="E23" s="131" t="s">
        <v>109</v>
      </c>
      <c r="F23" s="131" t="s">
        <v>110</v>
      </c>
      <c r="G23" s="131" t="s">
        <v>257</v>
      </c>
      <c r="H23" s="131" t="s">
        <v>258</v>
      </c>
      <c r="I23" s="133">
        <v>30000</v>
      </c>
      <c r="J23" s="133">
        <v>30000</v>
      </c>
      <c r="K23" s="133">
        <v>30000</v>
      </c>
      <c r="L23" s="133"/>
      <c r="M23" s="133"/>
      <c r="N23" s="131"/>
      <c r="O23" s="131"/>
      <c r="P23" s="131"/>
      <c r="Q23" s="133"/>
      <c r="R23" s="133"/>
      <c r="S23" s="133"/>
      <c r="T23" s="133"/>
      <c r="U23" s="133"/>
      <c r="V23" s="133"/>
      <c r="W23" s="133"/>
    </row>
    <row r="24" ht="34" customHeight="1" outlineLevel="1" spans="1:23">
      <c r="A24" s="131" t="s">
        <v>239</v>
      </c>
      <c r="B24" s="131" t="s">
        <v>248</v>
      </c>
      <c r="C24" s="131" t="s">
        <v>247</v>
      </c>
      <c r="D24" s="131" t="s">
        <v>46</v>
      </c>
      <c r="E24" s="131" t="s">
        <v>109</v>
      </c>
      <c r="F24" s="131" t="s">
        <v>110</v>
      </c>
      <c r="G24" s="131" t="s">
        <v>259</v>
      </c>
      <c r="H24" s="131" t="s">
        <v>260</v>
      </c>
      <c r="I24" s="133">
        <v>6000</v>
      </c>
      <c r="J24" s="133">
        <v>6000</v>
      </c>
      <c r="K24" s="133">
        <v>6000</v>
      </c>
      <c r="L24" s="133"/>
      <c r="M24" s="133"/>
      <c r="N24" s="131"/>
      <c r="O24" s="131"/>
      <c r="P24" s="131"/>
      <c r="Q24" s="133"/>
      <c r="R24" s="133"/>
      <c r="S24" s="133"/>
      <c r="T24" s="133"/>
      <c r="U24" s="133"/>
      <c r="V24" s="133"/>
      <c r="W24" s="133"/>
    </row>
    <row r="25" ht="34" customHeight="1" outlineLevel="1" spans="1:23">
      <c r="A25" s="131" t="s">
        <v>239</v>
      </c>
      <c r="B25" s="131" t="s">
        <v>248</v>
      </c>
      <c r="C25" s="131" t="s">
        <v>247</v>
      </c>
      <c r="D25" s="131" t="s">
        <v>46</v>
      </c>
      <c r="E25" s="131" t="s">
        <v>109</v>
      </c>
      <c r="F25" s="131" t="s">
        <v>110</v>
      </c>
      <c r="G25" s="131" t="s">
        <v>261</v>
      </c>
      <c r="H25" s="131" t="s">
        <v>262</v>
      </c>
      <c r="I25" s="133">
        <v>15000</v>
      </c>
      <c r="J25" s="133">
        <v>15000</v>
      </c>
      <c r="K25" s="133">
        <v>15000</v>
      </c>
      <c r="L25" s="133"/>
      <c r="M25" s="133"/>
      <c r="N25" s="131"/>
      <c r="O25" s="131"/>
      <c r="P25" s="131"/>
      <c r="Q25" s="133"/>
      <c r="R25" s="133"/>
      <c r="S25" s="133"/>
      <c r="T25" s="133"/>
      <c r="U25" s="133"/>
      <c r="V25" s="133"/>
      <c r="W25" s="133"/>
    </row>
    <row r="26" ht="34" customHeight="1" outlineLevel="1" spans="1:23">
      <c r="A26" s="131" t="s">
        <v>239</v>
      </c>
      <c r="B26" s="131" t="s">
        <v>248</v>
      </c>
      <c r="C26" s="131" t="s">
        <v>247</v>
      </c>
      <c r="D26" s="131" t="s">
        <v>46</v>
      </c>
      <c r="E26" s="131" t="s">
        <v>109</v>
      </c>
      <c r="F26" s="131" t="s">
        <v>110</v>
      </c>
      <c r="G26" s="131" t="s">
        <v>261</v>
      </c>
      <c r="H26" s="131" t="s">
        <v>262</v>
      </c>
      <c r="I26" s="133">
        <v>31000</v>
      </c>
      <c r="J26" s="133">
        <v>31000</v>
      </c>
      <c r="K26" s="133">
        <v>31000</v>
      </c>
      <c r="L26" s="133"/>
      <c r="M26" s="133"/>
      <c r="N26" s="131"/>
      <c r="O26" s="131"/>
      <c r="P26" s="131"/>
      <c r="Q26" s="133"/>
      <c r="R26" s="133"/>
      <c r="S26" s="133"/>
      <c r="T26" s="133"/>
      <c r="U26" s="133"/>
      <c r="V26" s="133"/>
      <c r="W26" s="133"/>
    </row>
    <row r="27" ht="34" customHeight="1" outlineLevel="1" spans="1:23">
      <c r="A27" s="131" t="s">
        <v>239</v>
      </c>
      <c r="B27" s="131" t="s">
        <v>248</v>
      </c>
      <c r="C27" s="131" t="s">
        <v>247</v>
      </c>
      <c r="D27" s="131" t="s">
        <v>46</v>
      </c>
      <c r="E27" s="131" t="s">
        <v>109</v>
      </c>
      <c r="F27" s="131" t="s">
        <v>110</v>
      </c>
      <c r="G27" s="131" t="s">
        <v>261</v>
      </c>
      <c r="H27" s="131" t="s">
        <v>262</v>
      </c>
      <c r="I27" s="133">
        <v>80000</v>
      </c>
      <c r="J27" s="133">
        <v>80000</v>
      </c>
      <c r="K27" s="133">
        <v>80000</v>
      </c>
      <c r="L27" s="133"/>
      <c r="M27" s="133"/>
      <c r="N27" s="131"/>
      <c r="O27" s="131"/>
      <c r="P27" s="131"/>
      <c r="Q27" s="133"/>
      <c r="R27" s="133"/>
      <c r="S27" s="133"/>
      <c r="T27" s="133"/>
      <c r="U27" s="133"/>
      <c r="V27" s="133"/>
      <c r="W27" s="133"/>
    </row>
    <row r="28" ht="34" customHeight="1" outlineLevel="1" spans="1:23">
      <c r="A28" s="131" t="s">
        <v>239</v>
      </c>
      <c r="B28" s="131" t="s">
        <v>248</v>
      </c>
      <c r="C28" s="131" t="s">
        <v>247</v>
      </c>
      <c r="D28" s="131" t="s">
        <v>46</v>
      </c>
      <c r="E28" s="131" t="s">
        <v>109</v>
      </c>
      <c r="F28" s="131" t="s">
        <v>110</v>
      </c>
      <c r="G28" s="131" t="s">
        <v>261</v>
      </c>
      <c r="H28" s="131" t="s">
        <v>262</v>
      </c>
      <c r="I28" s="133">
        <v>100000</v>
      </c>
      <c r="J28" s="133">
        <v>100000</v>
      </c>
      <c r="K28" s="133">
        <v>100000</v>
      </c>
      <c r="L28" s="133"/>
      <c r="M28" s="133"/>
      <c r="N28" s="131"/>
      <c r="O28" s="131"/>
      <c r="P28" s="131"/>
      <c r="Q28" s="133"/>
      <c r="R28" s="133"/>
      <c r="S28" s="133"/>
      <c r="T28" s="133"/>
      <c r="U28" s="133"/>
      <c r="V28" s="133"/>
      <c r="W28" s="133"/>
    </row>
    <row r="29" ht="34" customHeight="1" outlineLevel="1" spans="1:23">
      <c r="A29" s="131" t="s">
        <v>239</v>
      </c>
      <c r="B29" s="131" t="s">
        <v>248</v>
      </c>
      <c r="C29" s="131" t="s">
        <v>247</v>
      </c>
      <c r="D29" s="131" t="s">
        <v>46</v>
      </c>
      <c r="E29" s="131" t="s">
        <v>109</v>
      </c>
      <c r="F29" s="131" t="s">
        <v>110</v>
      </c>
      <c r="G29" s="131" t="s">
        <v>263</v>
      </c>
      <c r="H29" s="131" t="s">
        <v>158</v>
      </c>
      <c r="I29" s="133">
        <v>10000</v>
      </c>
      <c r="J29" s="133">
        <v>10000</v>
      </c>
      <c r="K29" s="133">
        <v>10000</v>
      </c>
      <c r="L29" s="133"/>
      <c r="M29" s="133"/>
      <c r="N29" s="131"/>
      <c r="O29" s="131"/>
      <c r="P29" s="131"/>
      <c r="Q29" s="133"/>
      <c r="R29" s="133"/>
      <c r="S29" s="133"/>
      <c r="T29" s="133"/>
      <c r="U29" s="133"/>
      <c r="V29" s="133"/>
      <c r="W29" s="133"/>
    </row>
    <row r="30" ht="34" customHeight="1" outlineLevel="1" spans="1:23">
      <c r="A30" s="131" t="s">
        <v>239</v>
      </c>
      <c r="B30" s="131" t="s">
        <v>248</v>
      </c>
      <c r="C30" s="131" t="s">
        <v>247</v>
      </c>
      <c r="D30" s="131" t="s">
        <v>46</v>
      </c>
      <c r="E30" s="131" t="s">
        <v>109</v>
      </c>
      <c r="F30" s="131" t="s">
        <v>110</v>
      </c>
      <c r="G30" s="131" t="s">
        <v>264</v>
      </c>
      <c r="H30" s="131" t="s">
        <v>265</v>
      </c>
      <c r="I30" s="133">
        <v>62000</v>
      </c>
      <c r="J30" s="133">
        <v>62000</v>
      </c>
      <c r="K30" s="133">
        <v>62000</v>
      </c>
      <c r="L30" s="133"/>
      <c r="M30" s="133"/>
      <c r="N30" s="131"/>
      <c r="O30" s="131"/>
      <c r="P30" s="131"/>
      <c r="Q30" s="133"/>
      <c r="R30" s="133"/>
      <c r="S30" s="133"/>
      <c r="T30" s="133"/>
      <c r="U30" s="133"/>
      <c r="V30" s="133"/>
      <c r="W30" s="133"/>
    </row>
    <row r="31" ht="34" customHeight="1" outlineLevel="1" spans="1:23">
      <c r="A31" s="131" t="s">
        <v>239</v>
      </c>
      <c r="B31" s="131" t="s">
        <v>248</v>
      </c>
      <c r="C31" s="131" t="s">
        <v>247</v>
      </c>
      <c r="D31" s="131" t="s">
        <v>46</v>
      </c>
      <c r="E31" s="131" t="s">
        <v>109</v>
      </c>
      <c r="F31" s="131" t="s">
        <v>110</v>
      </c>
      <c r="G31" s="131" t="s">
        <v>266</v>
      </c>
      <c r="H31" s="131" t="s">
        <v>267</v>
      </c>
      <c r="I31" s="133">
        <v>200000</v>
      </c>
      <c r="J31" s="133">
        <v>200000</v>
      </c>
      <c r="K31" s="133">
        <v>200000</v>
      </c>
      <c r="L31" s="133"/>
      <c r="M31" s="133"/>
      <c r="N31" s="131"/>
      <c r="O31" s="131"/>
      <c r="P31" s="131"/>
      <c r="Q31" s="133"/>
      <c r="R31" s="133"/>
      <c r="S31" s="133"/>
      <c r="T31" s="133"/>
      <c r="U31" s="133"/>
      <c r="V31" s="133"/>
      <c r="W31" s="133"/>
    </row>
    <row r="32" ht="34" customHeight="1" outlineLevel="1" spans="1:23">
      <c r="A32" s="131" t="s">
        <v>239</v>
      </c>
      <c r="B32" s="131" t="s">
        <v>248</v>
      </c>
      <c r="C32" s="131" t="s">
        <v>247</v>
      </c>
      <c r="D32" s="131" t="s">
        <v>46</v>
      </c>
      <c r="E32" s="131" t="s">
        <v>109</v>
      </c>
      <c r="F32" s="131" t="s">
        <v>110</v>
      </c>
      <c r="G32" s="131" t="s">
        <v>268</v>
      </c>
      <c r="H32" s="131" t="s">
        <v>269</v>
      </c>
      <c r="I32" s="133">
        <v>96000</v>
      </c>
      <c r="J32" s="133">
        <v>96000</v>
      </c>
      <c r="K32" s="133">
        <v>96000</v>
      </c>
      <c r="L32" s="133"/>
      <c r="M32" s="133"/>
      <c r="N32" s="131"/>
      <c r="O32" s="131"/>
      <c r="P32" s="131"/>
      <c r="Q32" s="133"/>
      <c r="R32" s="133"/>
      <c r="S32" s="133"/>
      <c r="T32" s="133"/>
      <c r="U32" s="133"/>
      <c r="V32" s="133"/>
      <c r="W32" s="133"/>
    </row>
    <row r="33" ht="34" customHeight="1" outlineLevel="1" spans="1:23">
      <c r="A33" s="131" t="s">
        <v>239</v>
      </c>
      <c r="B33" s="131" t="s">
        <v>248</v>
      </c>
      <c r="C33" s="131" t="s">
        <v>247</v>
      </c>
      <c r="D33" s="131" t="s">
        <v>46</v>
      </c>
      <c r="E33" s="131" t="s">
        <v>109</v>
      </c>
      <c r="F33" s="131" t="s">
        <v>110</v>
      </c>
      <c r="G33" s="131" t="s">
        <v>228</v>
      </c>
      <c r="H33" s="131" t="s">
        <v>229</v>
      </c>
      <c r="I33" s="133">
        <v>19800</v>
      </c>
      <c r="J33" s="133">
        <v>19800</v>
      </c>
      <c r="K33" s="133">
        <v>19800</v>
      </c>
      <c r="L33" s="133"/>
      <c r="M33" s="133"/>
      <c r="N33" s="131"/>
      <c r="O33" s="131"/>
      <c r="P33" s="131"/>
      <c r="Q33" s="133"/>
      <c r="R33" s="133"/>
      <c r="S33" s="133"/>
      <c r="T33" s="133"/>
      <c r="U33" s="133"/>
      <c r="V33" s="133"/>
      <c r="W33" s="133"/>
    </row>
    <row r="34" ht="34" customHeight="1" outlineLevel="1" spans="1:23">
      <c r="A34" s="131" t="s">
        <v>239</v>
      </c>
      <c r="B34" s="131" t="s">
        <v>248</v>
      </c>
      <c r="C34" s="131" t="s">
        <v>247</v>
      </c>
      <c r="D34" s="131" t="s">
        <v>46</v>
      </c>
      <c r="E34" s="131" t="s">
        <v>109</v>
      </c>
      <c r="F34" s="131" t="s">
        <v>110</v>
      </c>
      <c r="G34" s="131" t="s">
        <v>228</v>
      </c>
      <c r="H34" s="131" t="s">
        <v>229</v>
      </c>
      <c r="I34" s="133">
        <v>30000</v>
      </c>
      <c r="J34" s="133">
        <v>30000</v>
      </c>
      <c r="K34" s="133">
        <v>30000</v>
      </c>
      <c r="L34" s="133"/>
      <c r="M34" s="133"/>
      <c r="N34" s="131"/>
      <c r="O34" s="131"/>
      <c r="P34" s="131"/>
      <c r="Q34" s="133"/>
      <c r="R34" s="133"/>
      <c r="S34" s="133"/>
      <c r="T34" s="133"/>
      <c r="U34" s="133"/>
      <c r="V34" s="133"/>
      <c r="W34" s="133"/>
    </row>
    <row r="35" ht="34" customHeight="1" outlineLevel="1" spans="1:23">
      <c r="A35" s="131" t="s">
        <v>239</v>
      </c>
      <c r="B35" s="131" t="s">
        <v>248</v>
      </c>
      <c r="C35" s="131" t="s">
        <v>247</v>
      </c>
      <c r="D35" s="131" t="s">
        <v>46</v>
      </c>
      <c r="E35" s="131" t="s">
        <v>109</v>
      </c>
      <c r="F35" s="131" t="s">
        <v>110</v>
      </c>
      <c r="G35" s="131" t="s">
        <v>243</v>
      </c>
      <c r="H35" s="131" t="s">
        <v>244</v>
      </c>
      <c r="I35" s="133">
        <v>5000</v>
      </c>
      <c r="J35" s="133">
        <v>5000</v>
      </c>
      <c r="K35" s="133">
        <v>5000</v>
      </c>
      <c r="L35" s="133"/>
      <c r="M35" s="133"/>
      <c r="N35" s="131"/>
      <c r="O35" s="131"/>
      <c r="P35" s="131"/>
      <c r="Q35" s="133"/>
      <c r="R35" s="133"/>
      <c r="S35" s="133"/>
      <c r="T35" s="133"/>
      <c r="U35" s="133"/>
      <c r="V35" s="133"/>
      <c r="W35" s="133"/>
    </row>
    <row r="36" ht="34" customHeight="1" outlineLevel="1" spans="1:23">
      <c r="A36" s="131" t="s">
        <v>239</v>
      </c>
      <c r="B36" s="131" t="s">
        <v>248</v>
      </c>
      <c r="C36" s="131" t="s">
        <v>247</v>
      </c>
      <c r="D36" s="131" t="s">
        <v>46</v>
      </c>
      <c r="E36" s="131" t="s">
        <v>109</v>
      </c>
      <c r="F36" s="131" t="s">
        <v>110</v>
      </c>
      <c r="G36" s="131" t="s">
        <v>243</v>
      </c>
      <c r="H36" s="131" t="s">
        <v>244</v>
      </c>
      <c r="I36" s="133">
        <v>20000</v>
      </c>
      <c r="J36" s="133">
        <v>20000</v>
      </c>
      <c r="K36" s="133">
        <v>20000</v>
      </c>
      <c r="L36" s="133"/>
      <c r="M36" s="133"/>
      <c r="N36" s="131"/>
      <c r="O36" s="131"/>
      <c r="P36" s="131"/>
      <c r="Q36" s="133"/>
      <c r="R36" s="133"/>
      <c r="S36" s="133"/>
      <c r="T36" s="133"/>
      <c r="U36" s="133"/>
      <c r="V36" s="133"/>
      <c r="W36" s="133"/>
    </row>
    <row r="37" ht="34" customHeight="1" outlineLevel="1" spans="1:23">
      <c r="A37" s="131" t="s">
        <v>239</v>
      </c>
      <c r="B37" s="131" t="s">
        <v>248</v>
      </c>
      <c r="C37" s="131" t="s">
        <v>247</v>
      </c>
      <c r="D37" s="131" t="s">
        <v>46</v>
      </c>
      <c r="E37" s="131" t="s">
        <v>109</v>
      </c>
      <c r="F37" s="131" t="s">
        <v>110</v>
      </c>
      <c r="G37" s="131" t="s">
        <v>270</v>
      </c>
      <c r="H37" s="131" t="s">
        <v>271</v>
      </c>
      <c r="I37" s="133">
        <v>55200</v>
      </c>
      <c r="J37" s="133">
        <v>55200</v>
      </c>
      <c r="K37" s="133">
        <v>55200</v>
      </c>
      <c r="L37" s="133"/>
      <c r="M37" s="133"/>
      <c r="N37" s="131"/>
      <c r="O37" s="131"/>
      <c r="P37" s="131"/>
      <c r="Q37" s="133"/>
      <c r="R37" s="133"/>
      <c r="S37" s="133"/>
      <c r="T37" s="133"/>
      <c r="U37" s="133"/>
      <c r="V37" s="133"/>
      <c r="W37" s="133"/>
    </row>
    <row r="38" ht="34" customHeight="1" outlineLevel="1" spans="1:23">
      <c r="A38" s="131" t="s">
        <v>239</v>
      </c>
      <c r="B38" s="131" t="s">
        <v>248</v>
      </c>
      <c r="C38" s="131" t="s">
        <v>247</v>
      </c>
      <c r="D38" s="131" t="s">
        <v>46</v>
      </c>
      <c r="E38" s="131" t="s">
        <v>109</v>
      </c>
      <c r="F38" s="131" t="s">
        <v>110</v>
      </c>
      <c r="G38" s="131" t="s">
        <v>272</v>
      </c>
      <c r="H38" s="131" t="s">
        <v>273</v>
      </c>
      <c r="I38" s="133">
        <v>21399</v>
      </c>
      <c r="J38" s="133">
        <v>21399</v>
      </c>
      <c r="K38" s="133">
        <v>21399</v>
      </c>
      <c r="L38" s="133"/>
      <c r="M38" s="133"/>
      <c r="N38" s="131"/>
      <c r="O38" s="131"/>
      <c r="P38" s="131"/>
      <c r="Q38" s="133"/>
      <c r="R38" s="133"/>
      <c r="S38" s="133"/>
      <c r="T38" s="133"/>
      <c r="U38" s="133"/>
      <c r="V38" s="133"/>
      <c r="W38" s="133"/>
    </row>
    <row r="39" ht="30" customHeight="1" spans="1:23">
      <c r="A39" s="132" t="s">
        <v>30</v>
      </c>
      <c r="B39" s="132"/>
      <c r="C39" s="132"/>
      <c r="D39" s="132"/>
      <c r="E39" s="132"/>
      <c r="F39" s="132"/>
      <c r="G39" s="132"/>
      <c r="H39" s="132"/>
      <c r="I39" s="133">
        <v>1651200</v>
      </c>
      <c r="J39" s="133">
        <v>1651200</v>
      </c>
      <c r="K39" s="133">
        <v>1651200</v>
      </c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</row>
  </sheetData>
  <mergeCells count="30">
    <mergeCell ref="A1:W1"/>
    <mergeCell ref="A2:W2"/>
    <mergeCell ref="A3:G3"/>
    <mergeCell ref="V3:W3"/>
    <mergeCell ref="J4:M4"/>
    <mergeCell ref="N4:P4"/>
    <mergeCell ref="R4:W4"/>
    <mergeCell ref="J5:K5"/>
    <mergeCell ref="A39:H39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L5:L6"/>
    <mergeCell ref="M5:M6"/>
    <mergeCell ref="N5:N6"/>
    <mergeCell ref="O5:O6"/>
    <mergeCell ref="P5:P6"/>
    <mergeCell ref="Q4:Q6"/>
    <mergeCell ref="R5:R6"/>
    <mergeCell ref="S5:S6"/>
    <mergeCell ref="T5:T6"/>
    <mergeCell ref="U5:U6"/>
    <mergeCell ref="V5:V6"/>
    <mergeCell ref="W5:W6"/>
  </mergeCells>
  <pageMargins left="0.75" right="0.75" top="1" bottom="1" header="0.5" footer="0.5"/>
  <pageSetup paperSize="9" scale="5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J32"/>
  <sheetViews>
    <sheetView showZeros="0" tabSelected="1" workbookViewId="0">
      <selection activeCell="L6" sqref="L6"/>
    </sheetView>
  </sheetViews>
  <sheetFormatPr defaultColWidth="10.2857142857143" defaultRowHeight="15" customHeight="1"/>
  <cols>
    <col min="1" max="1" width="15.5714285714286" customWidth="1"/>
    <col min="2" max="2" width="25.4285714285714" customWidth="1"/>
    <col min="3" max="4" width="14.2857142857143" customWidth="1"/>
    <col min="5" max="5" width="17.1428571428571" customWidth="1"/>
    <col min="6" max="6" width="11.5714285714286" customWidth="1"/>
    <col min="7" max="7" width="14.2857142857143" customWidth="1"/>
    <col min="8" max="8" width="13.5714285714286" customWidth="1"/>
    <col min="9" max="9" width="14.2857142857143" customWidth="1"/>
    <col min="10" max="10" width="28.1428571428571" customWidth="1"/>
  </cols>
  <sheetData>
    <row r="1" ht="18.75" customHeight="1" spans="1:10">
      <c r="A1" s="119"/>
      <c r="B1" s="119"/>
      <c r="C1" s="119"/>
      <c r="D1" s="119"/>
      <c r="E1" s="119"/>
      <c r="F1" s="119"/>
      <c r="G1" s="119"/>
      <c r="H1" s="119"/>
      <c r="I1" s="119"/>
      <c r="J1" s="126" t="s">
        <v>274</v>
      </c>
    </row>
    <row r="2" ht="34.5" customHeight="1" spans="1:10">
      <c r="A2" s="120" t="str">
        <f>"2025"&amp;"年项目支出绩效目标表"</f>
        <v>2025年项目支出绩效目标表</v>
      </c>
      <c r="B2" s="120"/>
      <c r="C2" s="120"/>
      <c r="D2" s="120"/>
      <c r="E2" s="120"/>
      <c r="F2" s="120"/>
      <c r="G2" s="120"/>
      <c r="H2" s="120"/>
      <c r="I2" s="120"/>
      <c r="J2" s="120"/>
    </row>
    <row r="3" ht="18.75" customHeight="1" spans="1:10">
      <c r="A3" s="119" t="str">
        <f>"单位名称："&amp;"德宏傣族景颇族自治州应急管理局"</f>
        <v>单位名称：德宏傣族景颇族自治州应急管理局</v>
      </c>
      <c r="B3" s="119"/>
      <c r="C3" s="119"/>
      <c r="D3" s="119"/>
      <c r="E3" s="119"/>
      <c r="F3" s="119"/>
      <c r="G3" s="119"/>
      <c r="H3" s="119"/>
      <c r="I3" s="119"/>
      <c r="J3" s="119"/>
    </row>
    <row r="4" ht="22.5" customHeight="1" spans="1:10">
      <c r="A4" s="121" t="s">
        <v>275</v>
      </c>
      <c r="B4" s="121" t="s">
        <v>276</v>
      </c>
      <c r="C4" s="121" t="s">
        <v>277</v>
      </c>
      <c r="D4" s="121" t="s">
        <v>278</v>
      </c>
      <c r="E4" s="121" t="s">
        <v>279</v>
      </c>
      <c r="F4" s="121" t="s">
        <v>280</v>
      </c>
      <c r="G4" s="121" t="s">
        <v>281</v>
      </c>
      <c r="H4" s="121" t="s">
        <v>282</v>
      </c>
      <c r="I4" s="121" t="s">
        <v>283</v>
      </c>
      <c r="J4" s="121" t="s">
        <v>284</v>
      </c>
    </row>
    <row r="5" ht="22.5" customHeight="1" spans="1:10">
      <c r="A5" s="121" t="s">
        <v>59</v>
      </c>
      <c r="B5" s="121" t="s">
        <v>60</v>
      </c>
      <c r="C5" s="121" t="s">
        <v>61</v>
      </c>
      <c r="D5" s="121" t="s">
        <v>62</v>
      </c>
      <c r="E5" s="121" t="s">
        <v>63</v>
      </c>
      <c r="F5" s="121" t="s">
        <v>64</v>
      </c>
      <c r="G5" s="121" t="s">
        <v>65</v>
      </c>
      <c r="H5" s="121" t="s">
        <v>66</v>
      </c>
      <c r="I5" s="121" t="s">
        <v>67</v>
      </c>
      <c r="J5" s="121" t="s">
        <v>68</v>
      </c>
    </row>
    <row r="6" ht="39" customHeight="1" spans="1:10">
      <c r="A6" s="121" t="s">
        <v>46</v>
      </c>
      <c r="B6" s="121"/>
      <c r="C6" s="121"/>
      <c r="D6" s="121"/>
      <c r="E6" s="121"/>
      <c r="F6" s="121"/>
      <c r="G6" s="121"/>
      <c r="H6" s="121"/>
      <c r="I6" s="121"/>
      <c r="J6" s="121"/>
    </row>
    <row r="7" ht="38" customHeight="1" outlineLevel="1" spans="1:10">
      <c r="A7" s="122" t="s">
        <v>247</v>
      </c>
      <c r="B7" s="123" t="s">
        <v>285</v>
      </c>
      <c r="C7" s="122" t="s">
        <v>286</v>
      </c>
      <c r="D7" s="122" t="s">
        <v>287</v>
      </c>
      <c r="E7" s="122" t="s">
        <v>288</v>
      </c>
      <c r="F7" s="122" t="s">
        <v>289</v>
      </c>
      <c r="G7" s="121" t="s">
        <v>61</v>
      </c>
      <c r="H7" s="121" t="s">
        <v>290</v>
      </c>
      <c r="I7" s="122" t="s">
        <v>291</v>
      </c>
      <c r="J7" s="122" t="s">
        <v>292</v>
      </c>
    </row>
    <row r="8" ht="38" customHeight="1" outlineLevel="1" spans="1:10">
      <c r="A8" s="122" t="s">
        <v>247</v>
      </c>
      <c r="B8" s="122" t="s">
        <v>293</v>
      </c>
      <c r="C8" s="122" t="s">
        <v>286</v>
      </c>
      <c r="D8" s="122" t="s">
        <v>287</v>
      </c>
      <c r="E8" s="122" t="s">
        <v>294</v>
      </c>
      <c r="F8" s="122" t="s">
        <v>295</v>
      </c>
      <c r="G8" s="124">
        <v>5</v>
      </c>
      <c r="H8" s="121" t="s">
        <v>296</v>
      </c>
      <c r="I8" s="122" t="s">
        <v>291</v>
      </c>
      <c r="J8" s="122" t="s">
        <v>297</v>
      </c>
    </row>
    <row r="9" ht="38" customHeight="1" outlineLevel="1" spans="1:10">
      <c r="A9" s="122" t="s">
        <v>247</v>
      </c>
      <c r="B9" s="122" t="s">
        <v>293</v>
      </c>
      <c r="C9" s="122" t="s">
        <v>286</v>
      </c>
      <c r="D9" s="122" t="s">
        <v>287</v>
      </c>
      <c r="E9" s="122" t="s">
        <v>298</v>
      </c>
      <c r="F9" s="122" t="s">
        <v>289</v>
      </c>
      <c r="G9" s="121" t="s">
        <v>299</v>
      </c>
      <c r="H9" s="121" t="s">
        <v>300</v>
      </c>
      <c r="I9" s="122" t="s">
        <v>291</v>
      </c>
      <c r="J9" s="122" t="s">
        <v>301</v>
      </c>
    </row>
    <row r="10" ht="38" customHeight="1" outlineLevel="1" spans="1:10">
      <c r="A10" s="122" t="s">
        <v>247</v>
      </c>
      <c r="B10" s="122" t="s">
        <v>293</v>
      </c>
      <c r="C10" s="122" t="s">
        <v>286</v>
      </c>
      <c r="D10" s="122" t="s">
        <v>287</v>
      </c>
      <c r="E10" s="122" t="s">
        <v>302</v>
      </c>
      <c r="F10" s="122" t="s">
        <v>295</v>
      </c>
      <c r="G10" s="121" t="s">
        <v>182</v>
      </c>
      <c r="H10" s="121" t="s">
        <v>303</v>
      </c>
      <c r="I10" s="122" t="s">
        <v>291</v>
      </c>
      <c r="J10" s="122" t="s">
        <v>304</v>
      </c>
    </row>
    <row r="11" ht="38" customHeight="1" outlineLevel="1" spans="1:10">
      <c r="A11" s="122" t="s">
        <v>247</v>
      </c>
      <c r="B11" s="122" t="s">
        <v>293</v>
      </c>
      <c r="C11" s="122" t="s">
        <v>286</v>
      </c>
      <c r="D11" s="122" t="s">
        <v>305</v>
      </c>
      <c r="E11" s="122" t="s">
        <v>306</v>
      </c>
      <c r="F11" s="122" t="s">
        <v>295</v>
      </c>
      <c r="G11" s="121" t="s">
        <v>299</v>
      </c>
      <c r="H11" s="121" t="s">
        <v>307</v>
      </c>
      <c r="I11" s="122" t="s">
        <v>291</v>
      </c>
      <c r="J11" s="122" t="s">
        <v>308</v>
      </c>
    </row>
    <row r="12" ht="38" customHeight="1" outlineLevel="1" spans="1:10">
      <c r="A12" s="122" t="s">
        <v>247</v>
      </c>
      <c r="B12" s="122" t="s">
        <v>293</v>
      </c>
      <c r="C12" s="122" t="s">
        <v>286</v>
      </c>
      <c r="D12" s="122" t="s">
        <v>305</v>
      </c>
      <c r="E12" s="122" t="s">
        <v>309</v>
      </c>
      <c r="F12" s="122" t="s">
        <v>289</v>
      </c>
      <c r="G12" s="121" t="s">
        <v>310</v>
      </c>
      <c r="H12" s="121" t="s">
        <v>307</v>
      </c>
      <c r="I12" s="122" t="s">
        <v>291</v>
      </c>
      <c r="J12" s="122" t="s">
        <v>311</v>
      </c>
    </row>
    <row r="13" ht="38" customHeight="1" outlineLevel="1" spans="1:10">
      <c r="A13" s="122" t="s">
        <v>247</v>
      </c>
      <c r="B13" s="122" t="s">
        <v>293</v>
      </c>
      <c r="C13" s="122" t="s">
        <v>286</v>
      </c>
      <c r="D13" s="122" t="s">
        <v>305</v>
      </c>
      <c r="E13" s="122" t="s">
        <v>312</v>
      </c>
      <c r="F13" s="122" t="s">
        <v>289</v>
      </c>
      <c r="G13" s="121" t="s">
        <v>313</v>
      </c>
      <c r="H13" s="121" t="s">
        <v>307</v>
      </c>
      <c r="I13" s="122" t="s">
        <v>291</v>
      </c>
      <c r="J13" s="122" t="s">
        <v>314</v>
      </c>
    </row>
    <row r="14" ht="38" customHeight="1" outlineLevel="1" spans="1:10">
      <c r="A14" s="122" t="s">
        <v>247</v>
      </c>
      <c r="B14" s="122" t="s">
        <v>293</v>
      </c>
      <c r="C14" s="122" t="s">
        <v>286</v>
      </c>
      <c r="D14" s="122" t="s">
        <v>305</v>
      </c>
      <c r="E14" s="122" t="s">
        <v>315</v>
      </c>
      <c r="F14" s="122" t="s">
        <v>289</v>
      </c>
      <c r="G14" s="121" t="s">
        <v>316</v>
      </c>
      <c r="H14" s="121" t="s">
        <v>307</v>
      </c>
      <c r="I14" s="122" t="s">
        <v>291</v>
      </c>
      <c r="J14" s="122" t="s">
        <v>317</v>
      </c>
    </row>
    <row r="15" ht="38" customHeight="1" outlineLevel="1" spans="1:10">
      <c r="A15" s="122" t="s">
        <v>247</v>
      </c>
      <c r="B15" s="122" t="s">
        <v>293</v>
      </c>
      <c r="C15" s="122" t="s">
        <v>286</v>
      </c>
      <c r="D15" s="122" t="s">
        <v>305</v>
      </c>
      <c r="E15" s="122" t="s">
        <v>318</v>
      </c>
      <c r="F15" s="122" t="s">
        <v>289</v>
      </c>
      <c r="G15" s="121" t="s">
        <v>319</v>
      </c>
      <c r="H15" s="121" t="s">
        <v>307</v>
      </c>
      <c r="I15" s="122" t="s">
        <v>291</v>
      </c>
      <c r="J15" s="122" t="s">
        <v>320</v>
      </c>
    </row>
    <row r="16" ht="38" customHeight="1" outlineLevel="1" spans="1:10">
      <c r="A16" s="122" t="s">
        <v>247</v>
      </c>
      <c r="B16" s="122" t="s">
        <v>293</v>
      </c>
      <c r="C16" s="122" t="s">
        <v>286</v>
      </c>
      <c r="D16" s="122" t="s">
        <v>305</v>
      </c>
      <c r="E16" s="122" t="s">
        <v>321</v>
      </c>
      <c r="F16" s="122" t="s">
        <v>289</v>
      </c>
      <c r="G16" s="121" t="s">
        <v>322</v>
      </c>
      <c r="H16" s="121" t="s">
        <v>307</v>
      </c>
      <c r="I16" s="122" t="s">
        <v>291</v>
      </c>
      <c r="J16" s="122" t="s">
        <v>323</v>
      </c>
    </row>
    <row r="17" ht="38" customHeight="1" outlineLevel="1" spans="1:10">
      <c r="A17" s="122" t="s">
        <v>247</v>
      </c>
      <c r="B17" s="122" t="s">
        <v>293</v>
      </c>
      <c r="C17" s="122" t="s">
        <v>286</v>
      </c>
      <c r="D17" s="122" t="s">
        <v>324</v>
      </c>
      <c r="E17" s="122" t="s">
        <v>325</v>
      </c>
      <c r="F17" s="122" t="s">
        <v>295</v>
      </c>
      <c r="G17" s="124">
        <v>1</v>
      </c>
      <c r="H17" s="121" t="s">
        <v>326</v>
      </c>
      <c r="I17" s="122" t="s">
        <v>291</v>
      </c>
      <c r="J17" s="122" t="s">
        <v>327</v>
      </c>
    </row>
    <row r="18" ht="38" customHeight="1" outlineLevel="1" spans="1:10">
      <c r="A18" s="122" t="s">
        <v>247</v>
      </c>
      <c r="B18" s="122" t="s">
        <v>293</v>
      </c>
      <c r="C18" s="122" t="s">
        <v>286</v>
      </c>
      <c r="D18" s="122" t="s">
        <v>328</v>
      </c>
      <c r="E18" s="122" t="s">
        <v>329</v>
      </c>
      <c r="F18" s="122" t="s">
        <v>330</v>
      </c>
      <c r="G18" s="124">
        <v>115.32</v>
      </c>
      <c r="H18" s="121" t="s">
        <v>331</v>
      </c>
      <c r="I18" s="122" t="s">
        <v>291</v>
      </c>
      <c r="J18" s="122" t="s">
        <v>332</v>
      </c>
    </row>
    <row r="19" ht="38" customHeight="1" outlineLevel="1" spans="1:10">
      <c r="A19" s="122" t="s">
        <v>247</v>
      </c>
      <c r="B19" s="122" t="s">
        <v>293</v>
      </c>
      <c r="C19" s="122" t="s">
        <v>333</v>
      </c>
      <c r="D19" s="122" t="s">
        <v>334</v>
      </c>
      <c r="E19" s="122" t="s">
        <v>335</v>
      </c>
      <c r="F19" s="122" t="s">
        <v>330</v>
      </c>
      <c r="G19" s="121" t="s">
        <v>63</v>
      </c>
      <c r="H19" s="121" t="s">
        <v>307</v>
      </c>
      <c r="I19" s="122" t="s">
        <v>291</v>
      </c>
      <c r="J19" s="122" t="s">
        <v>336</v>
      </c>
    </row>
    <row r="20" ht="38" customHeight="1" outlineLevel="1" spans="1:10">
      <c r="A20" s="122" t="s">
        <v>247</v>
      </c>
      <c r="B20" s="122" t="s">
        <v>293</v>
      </c>
      <c r="C20" s="122" t="s">
        <v>333</v>
      </c>
      <c r="D20" s="122" t="s">
        <v>334</v>
      </c>
      <c r="E20" s="122" t="s">
        <v>337</v>
      </c>
      <c r="F20" s="122" t="s">
        <v>295</v>
      </c>
      <c r="G20" s="121" t="s">
        <v>338</v>
      </c>
      <c r="H20" s="121" t="s">
        <v>339</v>
      </c>
      <c r="I20" s="122" t="s">
        <v>340</v>
      </c>
      <c r="J20" s="122" t="s">
        <v>341</v>
      </c>
    </row>
    <row r="21" ht="38" customHeight="1" outlineLevel="1" spans="1:10">
      <c r="A21" s="122" t="s">
        <v>247</v>
      </c>
      <c r="B21" s="122" t="s">
        <v>293</v>
      </c>
      <c r="C21" s="122" t="s">
        <v>333</v>
      </c>
      <c r="D21" s="122" t="s">
        <v>334</v>
      </c>
      <c r="E21" s="122" t="s">
        <v>342</v>
      </c>
      <c r="F21" s="122" t="s">
        <v>289</v>
      </c>
      <c r="G21" s="121" t="s">
        <v>319</v>
      </c>
      <c r="H21" s="121" t="s">
        <v>307</v>
      </c>
      <c r="I21" s="122" t="s">
        <v>291</v>
      </c>
      <c r="J21" s="122" t="s">
        <v>343</v>
      </c>
    </row>
    <row r="22" ht="38" customHeight="1" outlineLevel="1" spans="1:10">
      <c r="A22" s="122" t="s">
        <v>247</v>
      </c>
      <c r="B22" s="122" t="s">
        <v>293</v>
      </c>
      <c r="C22" s="122" t="s">
        <v>333</v>
      </c>
      <c r="D22" s="122" t="s">
        <v>334</v>
      </c>
      <c r="E22" s="122" t="s">
        <v>344</v>
      </c>
      <c r="F22" s="122" t="s">
        <v>295</v>
      </c>
      <c r="G22" s="121" t="s">
        <v>345</v>
      </c>
      <c r="H22" s="121" t="s">
        <v>339</v>
      </c>
      <c r="I22" s="122" t="s">
        <v>340</v>
      </c>
      <c r="J22" s="122" t="s">
        <v>346</v>
      </c>
    </row>
    <row r="23" ht="38" customHeight="1" outlineLevel="1" spans="1:10">
      <c r="A23" s="122" t="s">
        <v>247</v>
      </c>
      <c r="B23" s="122" t="s">
        <v>293</v>
      </c>
      <c r="C23" s="122" t="s">
        <v>333</v>
      </c>
      <c r="D23" s="122" t="s">
        <v>334</v>
      </c>
      <c r="E23" s="122" t="s">
        <v>347</v>
      </c>
      <c r="F23" s="122" t="s">
        <v>330</v>
      </c>
      <c r="G23" s="124">
        <v>1</v>
      </c>
      <c r="H23" s="121" t="s">
        <v>348</v>
      </c>
      <c r="I23" s="122" t="s">
        <v>291</v>
      </c>
      <c r="J23" s="122" t="s">
        <v>349</v>
      </c>
    </row>
    <row r="24" ht="38" customHeight="1" outlineLevel="1" spans="1:10">
      <c r="A24" s="122" t="s">
        <v>247</v>
      </c>
      <c r="B24" s="122" t="s">
        <v>293</v>
      </c>
      <c r="C24" s="122" t="s">
        <v>350</v>
      </c>
      <c r="D24" s="122" t="s">
        <v>351</v>
      </c>
      <c r="E24" s="122" t="s">
        <v>352</v>
      </c>
      <c r="F24" s="122" t="s">
        <v>289</v>
      </c>
      <c r="G24" s="121" t="s">
        <v>316</v>
      </c>
      <c r="H24" s="121" t="s">
        <v>307</v>
      </c>
      <c r="I24" s="122" t="s">
        <v>291</v>
      </c>
      <c r="J24" s="122" t="s">
        <v>353</v>
      </c>
    </row>
    <row r="25" ht="38" customHeight="1" outlineLevel="1" spans="1:10">
      <c r="A25" s="122" t="s">
        <v>238</v>
      </c>
      <c r="B25" s="123" t="s">
        <v>354</v>
      </c>
      <c r="C25" s="122" t="s">
        <v>286</v>
      </c>
      <c r="D25" s="122" t="s">
        <v>287</v>
      </c>
      <c r="E25" s="122" t="s">
        <v>355</v>
      </c>
      <c r="F25" s="122" t="s">
        <v>295</v>
      </c>
      <c r="G25" s="124">
        <v>1</v>
      </c>
      <c r="H25" s="121" t="s">
        <v>356</v>
      </c>
      <c r="I25" s="122" t="s">
        <v>291</v>
      </c>
      <c r="J25" s="122" t="s">
        <v>357</v>
      </c>
    </row>
    <row r="26" ht="38" customHeight="1" outlineLevel="1" spans="1:10">
      <c r="A26" s="122" t="s">
        <v>238</v>
      </c>
      <c r="B26" s="122" t="s">
        <v>358</v>
      </c>
      <c r="C26" s="122" t="s">
        <v>286</v>
      </c>
      <c r="D26" s="122" t="s">
        <v>287</v>
      </c>
      <c r="E26" s="122" t="s">
        <v>359</v>
      </c>
      <c r="F26" s="122" t="s">
        <v>295</v>
      </c>
      <c r="G26" s="121" t="s">
        <v>299</v>
      </c>
      <c r="H26" s="121" t="s">
        <v>307</v>
      </c>
      <c r="I26" s="122" t="s">
        <v>291</v>
      </c>
      <c r="J26" s="122" t="s">
        <v>360</v>
      </c>
    </row>
    <row r="27" ht="38" customHeight="1" outlineLevel="1" spans="1:10">
      <c r="A27" s="122" t="s">
        <v>238</v>
      </c>
      <c r="B27" s="122" t="s">
        <v>358</v>
      </c>
      <c r="C27" s="122" t="s">
        <v>286</v>
      </c>
      <c r="D27" s="122" t="s">
        <v>305</v>
      </c>
      <c r="E27" s="122" t="s">
        <v>361</v>
      </c>
      <c r="F27" s="122" t="s">
        <v>295</v>
      </c>
      <c r="G27" s="121" t="s">
        <v>299</v>
      </c>
      <c r="H27" s="121" t="s">
        <v>307</v>
      </c>
      <c r="I27" s="122" t="s">
        <v>291</v>
      </c>
      <c r="J27" s="122" t="s">
        <v>362</v>
      </c>
    </row>
    <row r="28" ht="38" customHeight="1" outlineLevel="1" spans="1:10">
      <c r="A28" s="122" t="s">
        <v>238</v>
      </c>
      <c r="B28" s="122" t="s">
        <v>358</v>
      </c>
      <c r="C28" s="122" t="s">
        <v>286</v>
      </c>
      <c r="D28" s="122" t="s">
        <v>324</v>
      </c>
      <c r="E28" s="122" t="s">
        <v>363</v>
      </c>
      <c r="F28" s="122" t="s">
        <v>295</v>
      </c>
      <c r="G28" s="124">
        <v>1</v>
      </c>
      <c r="H28" s="121" t="s">
        <v>326</v>
      </c>
      <c r="I28" s="122" t="s">
        <v>291</v>
      </c>
      <c r="J28" s="122" t="s">
        <v>364</v>
      </c>
    </row>
    <row r="29" ht="38" customHeight="1" outlineLevel="1" spans="1:10">
      <c r="A29" s="122" t="s">
        <v>238</v>
      </c>
      <c r="B29" s="122" t="s">
        <v>358</v>
      </c>
      <c r="C29" s="122" t="s">
        <v>286</v>
      </c>
      <c r="D29" s="122" t="s">
        <v>328</v>
      </c>
      <c r="E29" s="122" t="s">
        <v>329</v>
      </c>
      <c r="F29" s="122" t="s">
        <v>330</v>
      </c>
      <c r="G29" s="125">
        <v>49.8</v>
      </c>
      <c r="H29" s="121" t="s">
        <v>331</v>
      </c>
      <c r="I29" s="122" t="s">
        <v>291</v>
      </c>
      <c r="J29" s="122" t="s">
        <v>365</v>
      </c>
    </row>
    <row r="30" ht="38" customHeight="1" outlineLevel="1" spans="1:10">
      <c r="A30" s="122" t="s">
        <v>238</v>
      </c>
      <c r="B30" s="122" t="s">
        <v>358</v>
      </c>
      <c r="C30" s="122" t="s">
        <v>333</v>
      </c>
      <c r="D30" s="122" t="s">
        <v>334</v>
      </c>
      <c r="E30" s="122" t="s">
        <v>366</v>
      </c>
      <c r="F30" s="122" t="s">
        <v>295</v>
      </c>
      <c r="G30" s="121" t="s">
        <v>367</v>
      </c>
      <c r="H30" s="121" t="s">
        <v>339</v>
      </c>
      <c r="I30" s="122" t="s">
        <v>340</v>
      </c>
      <c r="J30" s="122" t="s">
        <v>368</v>
      </c>
    </row>
    <row r="31" ht="38" customHeight="1" outlineLevel="1" spans="1:10">
      <c r="A31" s="122" t="s">
        <v>238</v>
      </c>
      <c r="B31" s="122" t="s">
        <v>358</v>
      </c>
      <c r="C31" s="122" t="s">
        <v>333</v>
      </c>
      <c r="D31" s="122" t="s">
        <v>334</v>
      </c>
      <c r="E31" s="122" t="s">
        <v>369</v>
      </c>
      <c r="F31" s="122" t="s">
        <v>295</v>
      </c>
      <c r="G31" s="121" t="s">
        <v>370</v>
      </c>
      <c r="H31" s="121" t="s">
        <v>339</v>
      </c>
      <c r="I31" s="122" t="s">
        <v>340</v>
      </c>
      <c r="J31" s="122" t="s">
        <v>371</v>
      </c>
    </row>
    <row r="32" ht="38" customHeight="1" outlineLevel="1" spans="1:10">
      <c r="A32" s="122" t="s">
        <v>238</v>
      </c>
      <c r="B32" s="122" t="s">
        <v>358</v>
      </c>
      <c r="C32" s="122" t="s">
        <v>350</v>
      </c>
      <c r="D32" s="122" t="s">
        <v>351</v>
      </c>
      <c r="E32" s="122" t="s">
        <v>372</v>
      </c>
      <c r="F32" s="122" t="s">
        <v>289</v>
      </c>
      <c r="G32" s="121" t="s">
        <v>316</v>
      </c>
      <c r="H32" s="121" t="s">
        <v>307</v>
      </c>
      <c r="I32" s="122" t="s">
        <v>291</v>
      </c>
      <c r="J32" s="122" t="s">
        <v>373</v>
      </c>
    </row>
  </sheetData>
  <mergeCells count="6">
    <mergeCell ref="A2:J2"/>
    <mergeCell ref="A3:E3"/>
    <mergeCell ref="A7:A24"/>
    <mergeCell ref="A25:A32"/>
    <mergeCell ref="B7:B24"/>
    <mergeCell ref="B25:B32"/>
  </mergeCells>
  <pageMargins left="0.75" right="0.75" top="1" bottom="1" header="0.5" footer="0.5"/>
  <pageSetup paperSize="9" scale="55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F10"/>
  <sheetViews>
    <sheetView showZeros="0" workbookViewId="0">
      <selection activeCell="K7" sqref="K7"/>
    </sheetView>
  </sheetViews>
  <sheetFormatPr defaultColWidth="9.14285714285714" defaultRowHeight="14.25" customHeight="1" outlineLevelCol="5"/>
  <cols>
    <col min="1" max="6" width="24.3428571428571" customWidth="1"/>
  </cols>
  <sheetData>
    <row r="1" ht="12" customHeight="1" spans="1:6">
      <c r="A1" s="108">
        <v>1</v>
      </c>
      <c r="B1" s="109">
        <v>0</v>
      </c>
      <c r="C1" s="108">
        <v>1</v>
      </c>
      <c r="D1" s="82"/>
      <c r="E1" s="82"/>
      <c r="F1" s="107" t="s">
        <v>374</v>
      </c>
    </row>
    <row r="2" ht="26.25" customHeight="1" spans="1:6">
      <c r="A2" s="110" t="str">
        <f>"2025"&amp;"年部门政府性基金预算支出预算表"</f>
        <v>2025年部门政府性基金预算支出预算表</v>
      </c>
      <c r="B2" s="110" t="s">
        <v>375</v>
      </c>
      <c r="C2" s="111"/>
      <c r="D2" s="112"/>
      <c r="E2" s="112"/>
      <c r="F2" s="112"/>
    </row>
    <row r="3" ht="13.5" customHeight="1" spans="1:6">
      <c r="A3" s="113" t="str">
        <f>"单位名称："&amp;"德宏傣族景颇族自治州应急管理局"</f>
        <v>单位名称：德宏傣族景颇族自治州应急管理局</v>
      </c>
      <c r="B3" s="113" t="s">
        <v>376</v>
      </c>
      <c r="C3" s="114"/>
      <c r="D3" s="82"/>
      <c r="E3" s="82"/>
      <c r="F3" s="107" t="s">
        <v>1</v>
      </c>
    </row>
    <row r="4" ht="19.5" customHeight="1" spans="1:6">
      <c r="A4" s="58" t="s">
        <v>163</v>
      </c>
      <c r="B4" s="115" t="s">
        <v>48</v>
      </c>
      <c r="C4" s="58" t="s">
        <v>49</v>
      </c>
      <c r="D4" s="35" t="s">
        <v>377</v>
      </c>
      <c r="E4" s="35"/>
      <c r="F4" s="35"/>
    </row>
    <row r="5" ht="18.55" customHeight="1" spans="1:6">
      <c r="A5" s="58"/>
      <c r="B5" s="115"/>
      <c r="C5" s="58"/>
      <c r="D5" s="35" t="s">
        <v>30</v>
      </c>
      <c r="E5" s="35" t="s">
        <v>52</v>
      </c>
      <c r="F5" s="35" t="s">
        <v>53</v>
      </c>
    </row>
    <row r="6" ht="20.25" customHeight="1" spans="1:6">
      <c r="A6" s="58">
        <v>1</v>
      </c>
      <c r="B6" s="116" t="s">
        <v>60</v>
      </c>
      <c r="C6" s="116" t="s">
        <v>61</v>
      </c>
      <c r="D6" s="116" t="s">
        <v>62</v>
      </c>
      <c r="E6" s="116" t="s">
        <v>63</v>
      </c>
      <c r="F6" s="116" t="s">
        <v>64</v>
      </c>
    </row>
    <row r="7" ht="30" customHeight="1" spans="1:6">
      <c r="A7" s="33"/>
      <c r="B7" s="115"/>
      <c r="C7" s="33"/>
      <c r="D7" s="117"/>
      <c r="E7" s="118"/>
      <c r="F7" s="118"/>
    </row>
    <row r="8" ht="30" customHeight="1" spans="1:6">
      <c r="A8" s="22"/>
      <c r="B8" s="22"/>
      <c r="C8" s="22"/>
      <c r="D8" s="117"/>
      <c r="E8" s="118"/>
      <c r="F8" s="118"/>
    </row>
    <row r="9" ht="30" customHeight="1" spans="1:6">
      <c r="A9" s="20" t="s">
        <v>378</v>
      </c>
      <c r="B9" s="20" t="s">
        <v>378</v>
      </c>
      <c r="C9" s="20" t="s">
        <v>378</v>
      </c>
      <c r="D9" s="117"/>
      <c r="E9" s="118"/>
      <c r="F9" s="118"/>
    </row>
    <row r="10" ht="21" customHeight="1" spans="1:1">
      <c r="A10" s="39" t="s">
        <v>379</v>
      </c>
    </row>
  </sheetData>
  <mergeCells count="7">
    <mergeCell ref="A2:F2"/>
    <mergeCell ref="A3:C3"/>
    <mergeCell ref="D4:F4"/>
    <mergeCell ref="A9:C9"/>
    <mergeCell ref="A4:A5"/>
    <mergeCell ref="B4:B5"/>
    <mergeCell ref="C4:C5"/>
  </mergeCells>
  <pageMargins left="0.75" right="0.75" top="1" bottom="1" header="0.5" footer="0.5"/>
  <pageSetup paperSize="9" scale="8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Q19"/>
  <sheetViews>
    <sheetView showZeros="0" topLeftCell="A7" workbookViewId="0">
      <selection activeCell="C18" sqref="C18"/>
    </sheetView>
  </sheetViews>
  <sheetFormatPr defaultColWidth="9.14285714285714" defaultRowHeight="14.25" customHeight="1"/>
  <cols>
    <col min="1" max="1" width="22.8571428571429" customWidth="1"/>
    <col min="2" max="2" width="22.2857142857143" customWidth="1"/>
    <col min="3" max="3" width="25.8571428571429" customWidth="1"/>
    <col min="4" max="4" width="7.71428571428571" customWidth="1"/>
    <col min="5" max="5" width="6.71428571428571" customWidth="1"/>
    <col min="6" max="6" width="11.2857142857143" customWidth="1"/>
    <col min="7" max="8" width="11.847619047619" customWidth="1"/>
    <col min="9" max="9" width="10.2" customWidth="1"/>
    <col min="10" max="10" width="6.04761904761905" customWidth="1"/>
    <col min="11" max="11" width="9.77142857142857" customWidth="1"/>
    <col min="12" max="12" width="10.7714285714286" customWidth="1"/>
    <col min="13" max="15" width="10.7142857142857" customWidth="1"/>
    <col min="16" max="16" width="6.62857142857143" customWidth="1"/>
    <col min="17" max="17" width="11.4190476190476" customWidth="1"/>
  </cols>
  <sheetData>
    <row r="1" ht="13.5" customHeight="1" spans="1:17">
      <c r="A1" s="3"/>
      <c r="B1" s="3"/>
      <c r="C1" s="3"/>
      <c r="D1" s="3"/>
      <c r="E1" s="3"/>
      <c r="F1" s="3"/>
      <c r="G1" s="3"/>
      <c r="H1" s="3"/>
      <c r="I1" s="3"/>
      <c r="J1" s="3"/>
      <c r="K1" s="1"/>
      <c r="L1" s="1"/>
      <c r="M1" s="1"/>
      <c r="N1" s="1"/>
      <c r="O1" s="61"/>
      <c r="P1" s="61"/>
      <c r="Q1" s="43" t="s">
        <v>380</v>
      </c>
    </row>
    <row r="2" ht="27.75" customHeight="1" spans="1:17">
      <c r="A2" s="44" t="str">
        <f>"2025"&amp;"年部门政府采购预算表"</f>
        <v>2025年部门政府采购预算表</v>
      </c>
      <c r="B2" s="29"/>
      <c r="C2" s="29"/>
      <c r="D2" s="29"/>
      <c r="E2" s="29"/>
      <c r="F2" s="29"/>
      <c r="G2" s="29"/>
      <c r="H2" s="29"/>
      <c r="I2" s="29"/>
      <c r="J2" s="29"/>
      <c r="K2" s="56"/>
      <c r="L2" s="29"/>
      <c r="M2" s="29"/>
      <c r="N2" s="29"/>
      <c r="O2" s="56"/>
      <c r="P2" s="56"/>
      <c r="Q2" s="29"/>
    </row>
    <row r="3" ht="18.75" customHeight="1" spans="1:17">
      <c r="A3" s="45" t="str">
        <f>"单位名称："&amp;"德宏傣族景颇族自治州应急管理局"</f>
        <v>单位名称：德宏傣族景颇族自治州应急管理局</v>
      </c>
      <c r="B3" s="32"/>
      <c r="C3" s="32"/>
      <c r="D3" s="32"/>
      <c r="E3" s="32"/>
      <c r="F3" s="32"/>
      <c r="G3" s="32"/>
      <c r="H3" s="32"/>
      <c r="I3" s="32"/>
      <c r="J3" s="32"/>
      <c r="K3" s="1"/>
      <c r="L3" s="1"/>
      <c r="M3" s="1"/>
      <c r="N3" s="1"/>
      <c r="O3" s="99"/>
      <c r="P3" s="99"/>
      <c r="Q3" s="107" t="s">
        <v>27</v>
      </c>
    </row>
    <row r="4" ht="15.75" customHeight="1" spans="1:17">
      <c r="A4" s="11" t="s">
        <v>381</v>
      </c>
      <c r="B4" s="84" t="s">
        <v>382</v>
      </c>
      <c r="C4" s="84" t="s">
        <v>383</v>
      </c>
      <c r="D4" s="84" t="s">
        <v>384</v>
      </c>
      <c r="E4" s="84" t="s">
        <v>385</v>
      </c>
      <c r="F4" s="84" t="s">
        <v>386</v>
      </c>
      <c r="G4" s="48" t="s">
        <v>170</v>
      </c>
      <c r="H4" s="48"/>
      <c r="I4" s="48"/>
      <c r="J4" s="48"/>
      <c r="K4" s="100"/>
      <c r="L4" s="48"/>
      <c r="M4" s="48"/>
      <c r="N4" s="48"/>
      <c r="O4" s="101"/>
      <c r="P4" s="100"/>
      <c r="Q4" s="49"/>
    </row>
    <row r="5" ht="17.25" customHeight="1" spans="1:17">
      <c r="A5" s="16"/>
      <c r="B5" s="85"/>
      <c r="C5" s="85"/>
      <c r="D5" s="85"/>
      <c r="E5" s="85"/>
      <c r="F5" s="85"/>
      <c r="G5" s="85" t="s">
        <v>30</v>
      </c>
      <c r="H5" s="85" t="s">
        <v>34</v>
      </c>
      <c r="I5" s="85" t="s">
        <v>387</v>
      </c>
      <c r="J5" s="85" t="s">
        <v>388</v>
      </c>
      <c r="K5" s="102" t="s">
        <v>389</v>
      </c>
      <c r="L5" s="103" t="s">
        <v>390</v>
      </c>
      <c r="M5" s="103"/>
      <c r="N5" s="103"/>
      <c r="O5" s="104"/>
      <c r="P5" s="105"/>
      <c r="Q5" s="71"/>
    </row>
    <row r="6" ht="54" customHeight="1" spans="1:17">
      <c r="A6" s="18"/>
      <c r="B6" s="71"/>
      <c r="C6" s="71"/>
      <c r="D6" s="71"/>
      <c r="E6" s="71"/>
      <c r="F6" s="71"/>
      <c r="G6" s="71"/>
      <c r="H6" s="71" t="s">
        <v>33</v>
      </c>
      <c r="I6" s="71"/>
      <c r="J6" s="71"/>
      <c r="K6" s="106"/>
      <c r="L6" s="71" t="s">
        <v>33</v>
      </c>
      <c r="M6" s="71" t="s">
        <v>40</v>
      </c>
      <c r="N6" s="71" t="s">
        <v>391</v>
      </c>
      <c r="O6" s="33" t="s">
        <v>42</v>
      </c>
      <c r="P6" s="106" t="s">
        <v>43</v>
      </c>
      <c r="Q6" s="71" t="s">
        <v>44</v>
      </c>
    </row>
    <row r="7" ht="15" customHeight="1" spans="1:17">
      <c r="A7" s="70">
        <v>1</v>
      </c>
      <c r="B7" s="72">
        <v>2</v>
      </c>
      <c r="C7" s="72">
        <v>3</v>
      </c>
      <c r="D7" s="72">
        <v>4</v>
      </c>
      <c r="E7" s="72">
        <v>5</v>
      </c>
      <c r="F7" s="72">
        <v>6</v>
      </c>
      <c r="G7" s="86">
        <v>7</v>
      </c>
      <c r="H7" s="86">
        <v>8</v>
      </c>
      <c r="I7" s="86">
        <v>9</v>
      </c>
      <c r="J7" s="86">
        <v>10</v>
      </c>
      <c r="K7" s="86">
        <v>11</v>
      </c>
      <c r="L7" s="86">
        <v>12</v>
      </c>
      <c r="M7" s="86">
        <v>13</v>
      </c>
      <c r="N7" s="86">
        <v>14</v>
      </c>
      <c r="O7" s="86">
        <v>15</v>
      </c>
      <c r="P7" s="86">
        <v>16</v>
      </c>
      <c r="Q7" s="86">
        <v>17</v>
      </c>
    </row>
    <row r="8" ht="40" customHeight="1" spans="1:17">
      <c r="A8" s="87" t="s">
        <v>46</v>
      </c>
      <c r="B8" s="88"/>
      <c r="C8" s="88"/>
      <c r="D8" s="89"/>
      <c r="E8" s="90"/>
      <c r="F8" s="23">
        <v>382399</v>
      </c>
      <c r="G8" s="23">
        <v>382399</v>
      </c>
      <c r="H8" s="23">
        <v>382399</v>
      </c>
      <c r="I8" s="23"/>
      <c r="J8" s="23"/>
      <c r="K8" s="23"/>
      <c r="L8" s="23"/>
      <c r="M8" s="23"/>
      <c r="N8" s="23"/>
      <c r="O8" s="23"/>
      <c r="P8" s="23"/>
      <c r="Q8" s="23"/>
    </row>
    <row r="9" ht="34" customHeight="1" spans="1:17">
      <c r="A9" s="91" t="s">
        <v>46</v>
      </c>
      <c r="B9" s="88"/>
      <c r="C9" s="88"/>
      <c r="D9" s="89"/>
      <c r="E9" s="90"/>
      <c r="F9" s="23">
        <v>382399</v>
      </c>
      <c r="G9" s="23">
        <v>382399</v>
      </c>
      <c r="H9" s="23">
        <v>382399</v>
      </c>
      <c r="I9" s="23"/>
      <c r="J9" s="23"/>
      <c r="K9" s="23"/>
      <c r="L9" s="23"/>
      <c r="M9" s="23"/>
      <c r="N9" s="23"/>
      <c r="O9" s="23"/>
      <c r="P9" s="23"/>
      <c r="Q9" s="23"/>
    </row>
    <row r="10" s="83" customFormat="1" ht="34" customHeight="1" spans="1:17">
      <c r="A10" s="92" t="str">
        <f t="shared" ref="A10:A17" si="0">"     "&amp;"应急管理经费"</f>
        <v>     应急管理经费</v>
      </c>
      <c r="B10" s="93" t="s">
        <v>392</v>
      </c>
      <c r="C10" s="93" t="s">
        <v>393</v>
      </c>
      <c r="D10" s="94" t="s">
        <v>394</v>
      </c>
      <c r="E10" s="95">
        <v>1</v>
      </c>
      <c r="F10" s="96">
        <v>40000</v>
      </c>
      <c r="G10" s="96">
        <v>40000</v>
      </c>
      <c r="H10" s="96">
        <v>40000</v>
      </c>
      <c r="I10" s="96"/>
      <c r="J10" s="96"/>
      <c r="K10" s="96"/>
      <c r="L10" s="96"/>
      <c r="M10" s="96"/>
      <c r="N10" s="96"/>
      <c r="O10" s="96"/>
      <c r="P10" s="96"/>
      <c r="Q10" s="96"/>
    </row>
    <row r="11" s="83" customFormat="1" ht="34" customHeight="1" spans="1:17">
      <c r="A11" s="92" t="str">
        <f t="shared" si="0"/>
        <v>     应急管理经费</v>
      </c>
      <c r="B11" s="93" t="s">
        <v>395</v>
      </c>
      <c r="C11" s="93" t="s">
        <v>396</v>
      </c>
      <c r="D11" s="94" t="s">
        <v>290</v>
      </c>
      <c r="E11" s="95">
        <v>1</v>
      </c>
      <c r="F11" s="96">
        <v>31000</v>
      </c>
      <c r="G11" s="96">
        <v>31000</v>
      </c>
      <c r="H11" s="96">
        <v>31000</v>
      </c>
      <c r="I11" s="96"/>
      <c r="J11" s="96"/>
      <c r="K11" s="96"/>
      <c r="L11" s="96"/>
      <c r="M11" s="96"/>
      <c r="N11" s="96"/>
      <c r="O11" s="96"/>
      <c r="P11" s="96"/>
      <c r="Q11" s="96"/>
    </row>
    <row r="12" s="83" customFormat="1" ht="34" customHeight="1" spans="1:17">
      <c r="A12" s="92" t="str">
        <f t="shared" si="0"/>
        <v>     应急管理经费</v>
      </c>
      <c r="B12" s="93" t="s">
        <v>397</v>
      </c>
      <c r="C12" s="93" t="s">
        <v>398</v>
      </c>
      <c r="D12" s="94" t="s">
        <v>356</v>
      </c>
      <c r="E12" s="95">
        <v>2</v>
      </c>
      <c r="F12" s="96">
        <v>10000</v>
      </c>
      <c r="G12" s="96">
        <v>10000</v>
      </c>
      <c r="H12" s="96">
        <v>10000</v>
      </c>
      <c r="I12" s="96"/>
      <c r="J12" s="96"/>
      <c r="K12" s="96"/>
      <c r="L12" s="96"/>
      <c r="M12" s="96"/>
      <c r="N12" s="96"/>
      <c r="O12" s="96"/>
      <c r="P12" s="96"/>
      <c r="Q12" s="96"/>
    </row>
    <row r="13" s="83" customFormat="1" ht="34" customHeight="1" spans="1:17">
      <c r="A13" s="92" t="str">
        <f t="shared" si="0"/>
        <v>     应急管理经费</v>
      </c>
      <c r="B13" s="93" t="s">
        <v>399</v>
      </c>
      <c r="C13" s="93" t="s">
        <v>400</v>
      </c>
      <c r="D13" s="94" t="s">
        <v>401</v>
      </c>
      <c r="E13" s="95">
        <v>1</v>
      </c>
      <c r="F13" s="96">
        <v>9920</v>
      </c>
      <c r="G13" s="96">
        <v>9920</v>
      </c>
      <c r="H13" s="96">
        <v>9920</v>
      </c>
      <c r="I13" s="96"/>
      <c r="J13" s="96"/>
      <c r="K13" s="96"/>
      <c r="L13" s="96"/>
      <c r="M13" s="96"/>
      <c r="N13" s="96"/>
      <c r="O13" s="96"/>
      <c r="P13" s="96"/>
      <c r="Q13" s="96"/>
    </row>
    <row r="14" s="83" customFormat="1" ht="34" customHeight="1" spans="1:17">
      <c r="A14" s="92" t="str">
        <f t="shared" si="0"/>
        <v>     应急管理经费</v>
      </c>
      <c r="B14" s="93" t="s">
        <v>402</v>
      </c>
      <c r="C14" s="93" t="s">
        <v>403</v>
      </c>
      <c r="D14" s="94" t="s">
        <v>404</v>
      </c>
      <c r="E14" s="95">
        <v>1</v>
      </c>
      <c r="F14" s="96">
        <v>3800</v>
      </c>
      <c r="G14" s="96">
        <v>3800</v>
      </c>
      <c r="H14" s="96">
        <v>3800</v>
      </c>
      <c r="I14" s="96"/>
      <c r="J14" s="96"/>
      <c r="K14" s="96"/>
      <c r="L14" s="96"/>
      <c r="M14" s="96"/>
      <c r="N14" s="96"/>
      <c r="O14" s="96"/>
      <c r="P14" s="96"/>
      <c r="Q14" s="96"/>
    </row>
    <row r="15" s="83" customFormat="1" ht="34" customHeight="1" spans="1:17">
      <c r="A15" s="92" t="str">
        <f t="shared" si="0"/>
        <v>     应急管理经费</v>
      </c>
      <c r="B15" s="93" t="s">
        <v>405</v>
      </c>
      <c r="C15" s="93" t="s">
        <v>406</v>
      </c>
      <c r="D15" s="94" t="s">
        <v>407</v>
      </c>
      <c r="E15" s="95">
        <v>1</v>
      </c>
      <c r="F15" s="96">
        <v>3999</v>
      </c>
      <c r="G15" s="96">
        <v>3999</v>
      </c>
      <c r="H15" s="96">
        <v>3999</v>
      </c>
      <c r="I15" s="96"/>
      <c r="J15" s="96"/>
      <c r="K15" s="96"/>
      <c r="L15" s="96"/>
      <c r="M15" s="96"/>
      <c r="N15" s="96"/>
      <c r="O15" s="96"/>
      <c r="P15" s="96"/>
      <c r="Q15" s="96"/>
    </row>
    <row r="16" s="83" customFormat="1" ht="34" customHeight="1" spans="1:17">
      <c r="A16" s="92" t="str">
        <f t="shared" si="0"/>
        <v>     应急管理经费</v>
      </c>
      <c r="B16" s="93" t="s">
        <v>408</v>
      </c>
      <c r="C16" s="93" t="s">
        <v>409</v>
      </c>
      <c r="D16" s="94" t="s">
        <v>326</v>
      </c>
      <c r="E16" s="95">
        <v>1</v>
      </c>
      <c r="F16" s="96">
        <v>30000</v>
      </c>
      <c r="G16" s="96">
        <v>30000</v>
      </c>
      <c r="H16" s="96">
        <v>30000</v>
      </c>
      <c r="I16" s="96"/>
      <c r="J16" s="96"/>
      <c r="K16" s="96"/>
      <c r="L16" s="96"/>
      <c r="M16" s="96"/>
      <c r="N16" s="96"/>
      <c r="O16" s="96"/>
      <c r="P16" s="96"/>
      <c r="Q16" s="96"/>
    </row>
    <row r="17" ht="34" customHeight="1" spans="1:17">
      <c r="A17" s="87" t="str">
        <f t="shared" si="0"/>
        <v>     应急管理经费</v>
      </c>
      <c r="B17" s="88" t="s">
        <v>410</v>
      </c>
      <c r="C17" s="88" t="s">
        <v>411</v>
      </c>
      <c r="D17" s="89" t="s">
        <v>404</v>
      </c>
      <c r="E17" s="90">
        <v>1</v>
      </c>
      <c r="F17" s="23">
        <v>3680</v>
      </c>
      <c r="G17" s="23">
        <v>3680</v>
      </c>
      <c r="H17" s="23">
        <v>3680</v>
      </c>
      <c r="I17" s="23"/>
      <c r="J17" s="23"/>
      <c r="K17" s="23"/>
      <c r="L17" s="23"/>
      <c r="M17" s="23"/>
      <c r="N17" s="23"/>
      <c r="O17" s="23"/>
      <c r="P17" s="23"/>
      <c r="Q17" s="23"/>
    </row>
    <row r="18" ht="34" customHeight="1" spans="1:17">
      <c r="A18" s="87" t="str">
        <f>"     "&amp;"非税收入征管成本经费"</f>
        <v>     非税收入征管成本经费</v>
      </c>
      <c r="B18" s="88" t="s">
        <v>355</v>
      </c>
      <c r="C18" s="88" t="s">
        <v>412</v>
      </c>
      <c r="D18" s="89" t="s">
        <v>356</v>
      </c>
      <c r="E18" s="90">
        <v>1</v>
      </c>
      <c r="F18" s="23">
        <v>250000</v>
      </c>
      <c r="G18" s="23">
        <v>250000</v>
      </c>
      <c r="H18" s="23">
        <v>250000</v>
      </c>
      <c r="I18" s="23"/>
      <c r="J18" s="23"/>
      <c r="K18" s="23"/>
      <c r="L18" s="23"/>
      <c r="M18" s="23"/>
      <c r="N18" s="23"/>
      <c r="O18" s="23"/>
      <c r="P18" s="23"/>
      <c r="Q18" s="23"/>
    </row>
    <row r="19" ht="30" customHeight="1" spans="1:17">
      <c r="A19" s="97" t="s">
        <v>378</v>
      </c>
      <c r="B19" s="98"/>
      <c r="C19" s="98"/>
      <c r="D19" s="98"/>
      <c r="E19" s="90"/>
      <c r="F19" s="23">
        <v>382399</v>
      </c>
      <c r="G19" s="23">
        <v>382399</v>
      </c>
      <c r="H19" s="23">
        <v>382399</v>
      </c>
      <c r="I19" s="23"/>
      <c r="J19" s="23"/>
      <c r="K19" s="23"/>
      <c r="L19" s="23"/>
      <c r="M19" s="23"/>
      <c r="N19" s="23"/>
      <c r="O19" s="23"/>
      <c r="P19" s="23"/>
      <c r="Q19" s="23"/>
    </row>
  </sheetData>
  <mergeCells count="16">
    <mergeCell ref="A2:Q2"/>
    <mergeCell ref="A3:F3"/>
    <mergeCell ref="G4:Q4"/>
    <mergeCell ref="L5:Q5"/>
    <mergeCell ref="A19:E19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" right="0.75" top="1" bottom="1" header="0.5" footer="0.5"/>
  <pageSetup paperSize="9" scale="73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N12"/>
  <sheetViews>
    <sheetView showZeros="0" workbookViewId="0">
      <selection activeCell="Q2" sqref="Q2"/>
    </sheetView>
  </sheetViews>
  <sheetFormatPr defaultColWidth="9.14285714285714" defaultRowHeight="14.25" customHeight="1"/>
  <cols>
    <col min="1" max="1" width="21.4761904761905" customWidth="1"/>
    <col min="2" max="2" width="24.8571428571429" customWidth="1"/>
    <col min="3" max="3" width="21.5714285714286" customWidth="1"/>
    <col min="4" max="5" width="12.047619047619" customWidth="1"/>
    <col min="6" max="6" width="8" customWidth="1"/>
    <col min="7" max="7" width="9.14285714285714" customWidth="1"/>
    <col min="8" max="8" width="9.91428571428571" customWidth="1"/>
    <col min="9" max="14" width="11.3428571428571" customWidth="1"/>
  </cols>
  <sheetData>
    <row r="1" ht="17.25" customHeight="1" spans="1:14">
      <c r="A1" s="3"/>
      <c r="B1" s="3"/>
      <c r="C1" s="3"/>
      <c r="D1" s="3"/>
      <c r="E1" s="3"/>
      <c r="F1" s="3"/>
      <c r="G1" s="3"/>
      <c r="H1" s="75"/>
      <c r="I1" s="1"/>
      <c r="J1" s="1"/>
      <c r="K1" s="75"/>
      <c r="L1" s="1"/>
      <c r="M1" s="81"/>
      <c r="N1" s="81" t="s">
        <v>413</v>
      </c>
    </row>
    <row r="2" ht="36" customHeight="1" spans="1:14">
      <c r="A2" s="29" t="str">
        <f>"2025"&amp;"年部门政府购买服务预算表"</f>
        <v>2025年部门政府购买服务预算表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ht="21.75" customHeight="1" spans="1:14">
      <c r="A3" s="31" t="str">
        <f>"单位名称："&amp;"德宏傣族景颇族自治州应急管理局"</f>
        <v>单位名称：德宏傣族景颇族自治州应急管理局</v>
      </c>
      <c r="B3" s="32"/>
      <c r="C3" s="32"/>
      <c r="D3" s="32"/>
      <c r="E3" s="32"/>
      <c r="F3" s="32"/>
      <c r="G3" s="32"/>
      <c r="H3" s="75"/>
      <c r="I3" s="1"/>
      <c r="J3" s="1"/>
      <c r="K3" s="75"/>
      <c r="L3" s="1"/>
      <c r="M3" s="82"/>
      <c r="N3" s="43" t="s">
        <v>27</v>
      </c>
    </row>
    <row r="4" ht="15.75" customHeight="1" spans="1:14">
      <c r="A4" s="11" t="s">
        <v>381</v>
      </c>
      <c r="B4" s="11" t="s">
        <v>414</v>
      </c>
      <c r="C4" s="11" t="s">
        <v>415</v>
      </c>
      <c r="D4" s="12" t="s">
        <v>170</v>
      </c>
      <c r="E4" s="13"/>
      <c r="F4" s="13"/>
      <c r="G4" s="13"/>
      <c r="H4" s="13"/>
      <c r="I4" s="13"/>
      <c r="J4" s="13"/>
      <c r="K4" s="13"/>
      <c r="L4" s="13"/>
      <c r="M4" s="13"/>
      <c r="N4" s="14"/>
    </row>
    <row r="5" ht="17.25" customHeight="1" spans="1:14">
      <c r="A5" s="16"/>
      <c r="B5" s="16"/>
      <c r="C5" s="16"/>
      <c r="D5" s="76" t="s">
        <v>30</v>
      </c>
      <c r="E5" s="11" t="s">
        <v>34</v>
      </c>
      <c r="F5" s="11" t="s">
        <v>387</v>
      </c>
      <c r="G5" s="11" t="s">
        <v>388</v>
      </c>
      <c r="H5" s="11" t="s">
        <v>389</v>
      </c>
      <c r="I5" s="12" t="s">
        <v>390</v>
      </c>
      <c r="J5" s="13"/>
      <c r="K5" s="13"/>
      <c r="L5" s="13"/>
      <c r="M5" s="13"/>
      <c r="N5" s="14"/>
    </row>
    <row r="6" ht="40.5" customHeight="1" spans="1:14">
      <c r="A6" s="18"/>
      <c r="B6" s="18"/>
      <c r="C6" s="18"/>
      <c r="D6" s="70"/>
      <c r="E6" s="16" t="s">
        <v>33</v>
      </c>
      <c r="F6" s="18"/>
      <c r="G6" s="18"/>
      <c r="H6" s="70"/>
      <c r="I6" s="16" t="s">
        <v>33</v>
      </c>
      <c r="J6" s="16" t="s">
        <v>40</v>
      </c>
      <c r="K6" s="16" t="s">
        <v>41</v>
      </c>
      <c r="L6" s="16" t="s">
        <v>42</v>
      </c>
      <c r="M6" s="16" t="s">
        <v>43</v>
      </c>
      <c r="N6" s="16" t="s">
        <v>44</v>
      </c>
    </row>
    <row r="7" ht="15" customHeight="1" spans="1:14">
      <c r="A7" s="35">
        <v>1</v>
      </c>
      <c r="B7" s="35">
        <v>2</v>
      </c>
      <c r="C7" s="35">
        <v>3</v>
      </c>
      <c r="D7" s="35">
        <v>7</v>
      </c>
      <c r="E7" s="35">
        <v>8</v>
      </c>
      <c r="F7" s="35">
        <v>9</v>
      </c>
      <c r="G7" s="35">
        <v>10</v>
      </c>
      <c r="H7" s="35">
        <v>11</v>
      </c>
      <c r="I7" s="35">
        <v>12</v>
      </c>
      <c r="J7" s="35">
        <v>13</v>
      </c>
      <c r="K7" s="35">
        <v>14</v>
      </c>
      <c r="L7" s="35">
        <v>15</v>
      </c>
      <c r="M7" s="35">
        <v>16</v>
      </c>
      <c r="N7" s="35">
        <v>17</v>
      </c>
    </row>
    <row r="8" ht="42" customHeight="1" spans="1:14">
      <c r="A8" s="77" t="s">
        <v>46</v>
      </c>
      <c r="B8" s="77"/>
      <c r="C8" s="77"/>
      <c r="D8" s="23">
        <v>231000</v>
      </c>
      <c r="E8" s="23">
        <v>231000</v>
      </c>
      <c r="F8" s="23"/>
      <c r="G8" s="23"/>
      <c r="H8" s="23"/>
      <c r="I8" s="23"/>
      <c r="J8" s="23"/>
      <c r="K8" s="23"/>
      <c r="L8" s="23"/>
      <c r="M8" s="23"/>
      <c r="N8" s="23"/>
    </row>
    <row r="9" ht="42" customHeight="1" spans="1:14">
      <c r="A9" s="78" t="s">
        <v>46</v>
      </c>
      <c r="B9" s="79"/>
      <c r="C9" s="79"/>
      <c r="D9" s="23">
        <v>231000</v>
      </c>
      <c r="E9" s="23">
        <v>231000</v>
      </c>
      <c r="F9" s="23"/>
      <c r="G9" s="23"/>
      <c r="H9" s="23"/>
      <c r="I9" s="23"/>
      <c r="J9" s="23"/>
      <c r="K9" s="23"/>
      <c r="L9" s="23"/>
      <c r="M9" s="23"/>
      <c r="N9" s="23"/>
    </row>
    <row r="10" ht="42" customHeight="1" spans="1:14">
      <c r="A10" s="79" t="str">
        <f t="shared" ref="A10:A11" si="0">"     "&amp;"应急管理经费"</f>
        <v>     应急管理经费</v>
      </c>
      <c r="B10" s="79" t="s">
        <v>416</v>
      </c>
      <c r="C10" s="79" t="s">
        <v>417</v>
      </c>
      <c r="D10" s="23">
        <v>200000</v>
      </c>
      <c r="E10" s="23">
        <v>200000</v>
      </c>
      <c r="F10" s="23"/>
      <c r="G10" s="23"/>
      <c r="H10" s="23"/>
      <c r="I10" s="23"/>
      <c r="J10" s="23"/>
      <c r="K10" s="23"/>
      <c r="L10" s="23"/>
      <c r="M10" s="23"/>
      <c r="N10" s="23"/>
    </row>
    <row r="11" ht="42" customHeight="1" spans="1:14">
      <c r="A11" s="79" t="str">
        <f t="shared" si="0"/>
        <v>     应急管理经费</v>
      </c>
      <c r="B11" s="79" t="s">
        <v>395</v>
      </c>
      <c r="C11" s="79" t="s">
        <v>418</v>
      </c>
      <c r="D11" s="23">
        <v>31000</v>
      </c>
      <c r="E11" s="23">
        <v>31000</v>
      </c>
      <c r="F11" s="23"/>
      <c r="G11" s="23"/>
      <c r="H11" s="23"/>
      <c r="I11" s="23"/>
      <c r="J11" s="23"/>
      <c r="K11" s="23"/>
      <c r="L11" s="23"/>
      <c r="M11" s="23"/>
      <c r="N11" s="23"/>
    </row>
    <row r="12" ht="42" customHeight="1" spans="1:14">
      <c r="A12" s="12" t="s">
        <v>30</v>
      </c>
      <c r="B12" s="80"/>
      <c r="C12" s="80"/>
      <c r="D12" s="23">
        <v>231000</v>
      </c>
      <c r="E12" s="23">
        <v>231000</v>
      </c>
      <c r="F12" s="23"/>
      <c r="G12" s="23"/>
      <c r="H12" s="23"/>
      <c r="I12" s="23"/>
      <c r="J12" s="23"/>
      <c r="K12" s="23"/>
      <c r="L12" s="23"/>
      <c r="M12" s="23"/>
      <c r="N12" s="23"/>
    </row>
  </sheetData>
  <mergeCells count="13">
    <mergeCell ref="A2:N2"/>
    <mergeCell ref="A3:H3"/>
    <mergeCell ref="D4:N4"/>
    <mergeCell ref="I5:N5"/>
    <mergeCell ref="A12:C12"/>
    <mergeCell ref="A4:A6"/>
    <mergeCell ref="B4:B6"/>
    <mergeCell ref="C4:C6"/>
    <mergeCell ref="D5:D6"/>
    <mergeCell ref="E5:E6"/>
    <mergeCell ref="F5:F6"/>
    <mergeCell ref="G5:G6"/>
    <mergeCell ref="H5:H6"/>
  </mergeCells>
  <pageMargins left="0.75" right="0.75" top="1" bottom="1" header="0.5" footer="0.5"/>
  <pageSetup paperSize="9" scale="77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I10"/>
  <sheetViews>
    <sheetView showZeros="0" workbookViewId="0">
      <selection activeCell="A10" sqref="A10"/>
    </sheetView>
  </sheetViews>
  <sheetFormatPr defaultColWidth="9.14285714285714" defaultRowHeight="14.25" customHeight="1"/>
  <cols>
    <col min="1" max="1" width="42.4285714285714" customWidth="1"/>
    <col min="2" max="9" width="13.8285714285714" customWidth="1"/>
  </cols>
  <sheetData>
    <row r="1" ht="13.5" customHeight="1" spans="1:9">
      <c r="A1" s="62"/>
      <c r="B1" s="62"/>
      <c r="C1" s="62"/>
      <c r="D1" s="63"/>
      <c r="I1" s="73" t="s">
        <v>419</v>
      </c>
    </row>
    <row r="2" ht="27.75" customHeight="1" spans="1:9">
      <c r="A2" s="64" t="str">
        <f>"2025"&amp;"年州对下转移支付预算表"</f>
        <v>2025年州对下转移支付预算表</v>
      </c>
      <c r="B2" s="5"/>
      <c r="C2" s="5"/>
      <c r="D2" s="5"/>
      <c r="E2" s="5"/>
      <c r="F2" s="5"/>
      <c r="G2" s="5"/>
      <c r="H2" s="5"/>
      <c r="I2" s="5"/>
    </row>
    <row r="3" ht="18" customHeight="1" spans="1:9">
      <c r="A3" s="65" t="str">
        <f>"单位名称："&amp;"德宏傣族景颇族自治州应急管理局"</f>
        <v>单位名称：德宏傣族景颇族自治州应急管理局</v>
      </c>
      <c r="B3" s="66"/>
      <c r="C3" s="66"/>
      <c r="D3" s="67"/>
      <c r="E3" s="68"/>
      <c r="F3" s="68"/>
      <c r="I3" s="74" t="s">
        <v>27</v>
      </c>
    </row>
    <row r="4" ht="19.5" customHeight="1" spans="1:9">
      <c r="A4" s="69" t="s">
        <v>420</v>
      </c>
      <c r="B4" s="12" t="s">
        <v>170</v>
      </c>
      <c r="C4" s="13"/>
      <c r="D4" s="14"/>
      <c r="E4" s="13" t="s">
        <v>421</v>
      </c>
      <c r="F4" s="13"/>
      <c r="G4" s="13"/>
      <c r="H4" s="13"/>
      <c r="I4" s="14"/>
    </row>
    <row r="5" ht="40.5" customHeight="1" spans="1:9">
      <c r="A5" s="70"/>
      <c r="B5" s="70" t="s">
        <v>30</v>
      </c>
      <c r="C5" s="71" t="s">
        <v>34</v>
      </c>
      <c r="D5" s="71" t="s">
        <v>422</v>
      </c>
      <c r="E5" s="72" t="s">
        <v>423</v>
      </c>
      <c r="F5" s="72" t="s">
        <v>424</v>
      </c>
      <c r="G5" s="72" t="s">
        <v>425</v>
      </c>
      <c r="H5" s="72" t="s">
        <v>426</v>
      </c>
      <c r="I5" s="72" t="s">
        <v>427</v>
      </c>
    </row>
    <row r="6" ht="19.5" customHeight="1" spans="1:9">
      <c r="A6" s="35">
        <v>1</v>
      </c>
      <c r="B6" s="35">
        <v>2</v>
      </c>
      <c r="C6" s="35">
        <v>3</v>
      </c>
      <c r="D6" s="12">
        <v>4</v>
      </c>
      <c r="E6" s="12">
        <v>5</v>
      </c>
      <c r="F6" s="35">
        <v>6</v>
      </c>
      <c r="G6" s="35">
        <v>7</v>
      </c>
      <c r="H6" s="35">
        <v>8</v>
      </c>
      <c r="I6" s="35">
        <v>9</v>
      </c>
    </row>
    <row r="7" ht="52.5" customHeight="1" spans="1:9">
      <c r="A7" s="36"/>
      <c r="B7" s="23"/>
      <c r="C7" s="23"/>
      <c r="D7" s="23"/>
      <c r="E7" s="23"/>
      <c r="F7" s="23"/>
      <c r="G7" s="23"/>
      <c r="H7" s="23"/>
      <c r="I7" s="23"/>
    </row>
    <row r="8" ht="52.5" customHeight="1" spans="1:9">
      <c r="A8" s="36"/>
      <c r="B8" s="23"/>
      <c r="C8" s="23"/>
      <c r="D8" s="23"/>
      <c r="E8" s="23"/>
      <c r="F8" s="23"/>
      <c r="G8" s="23"/>
      <c r="H8" s="23"/>
      <c r="I8" s="23"/>
    </row>
    <row r="9" ht="30" customHeight="1" spans="1:9">
      <c r="A9" s="52" t="s">
        <v>30</v>
      </c>
      <c r="B9" s="23"/>
      <c r="C9" s="23"/>
      <c r="D9" s="23"/>
      <c r="E9" s="23"/>
      <c r="F9" s="23"/>
      <c r="G9" s="23"/>
      <c r="H9" s="23"/>
      <c r="I9" s="23"/>
    </row>
    <row r="10" ht="25" customHeight="1" spans="1:1">
      <c r="A10" s="39" t="s">
        <v>379</v>
      </c>
    </row>
  </sheetData>
  <mergeCells count="5">
    <mergeCell ref="A2:I2"/>
    <mergeCell ref="A3:F3"/>
    <mergeCell ref="B4:D4"/>
    <mergeCell ref="E4:I4"/>
    <mergeCell ref="A4:A5"/>
  </mergeCells>
  <pageMargins left="0.75" right="0.75" top="1" bottom="1" header="0.5" footer="0.5"/>
  <pageSetup paperSize="9" scale="8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J8"/>
  <sheetViews>
    <sheetView showZeros="0" workbookViewId="0">
      <selection activeCell="A8" sqref="A8"/>
    </sheetView>
  </sheetViews>
  <sheetFormatPr defaultColWidth="9.14285714285714" defaultRowHeight="12" customHeight="1" outlineLevelRow="7"/>
  <cols>
    <col min="1" max="1" width="48.1428571428571" customWidth="1"/>
    <col min="2" max="2" width="24.4761904761905" customWidth="1"/>
    <col min="3" max="9" width="11.7714285714286" customWidth="1"/>
    <col min="10" max="10" width="33.0476190476191" customWidth="1"/>
  </cols>
  <sheetData>
    <row r="1" customHeight="1" spans="1:10">
      <c r="A1" s="1"/>
      <c r="B1" s="1"/>
      <c r="C1" s="1"/>
      <c r="D1" s="1"/>
      <c r="E1" s="1"/>
      <c r="F1" s="1"/>
      <c r="G1" s="1"/>
      <c r="H1" s="1"/>
      <c r="I1" s="1"/>
      <c r="J1" s="61" t="s">
        <v>428</v>
      </c>
    </row>
    <row r="2" ht="28.5" customHeight="1" spans="1:10">
      <c r="A2" s="55" t="str">
        <f>"2025"&amp;"年州对下转移支付绩效目标表"</f>
        <v>2025年州对下转移支付绩效目标表</v>
      </c>
      <c r="B2" s="29"/>
      <c r="C2" s="29"/>
      <c r="D2" s="29"/>
      <c r="E2" s="29"/>
      <c r="F2" s="56"/>
      <c r="G2" s="29"/>
      <c r="H2" s="56"/>
      <c r="I2" s="56"/>
      <c r="J2" s="29"/>
    </row>
    <row r="3" ht="17.25" customHeight="1" spans="1:10">
      <c r="A3" s="30" t="str">
        <f>"单位名称："&amp;"德宏傣族景颇族自治州应急管理局"</f>
        <v>单位名称：德宏傣族景颇族自治州应急管理局</v>
      </c>
      <c r="B3" s="46"/>
      <c r="C3" s="46"/>
      <c r="D3" s="46"/>
      <c r="E3" s="46"/>
      <c r="F3" s="57"/>
      <c r="G3" s="46"/>
      <c r="H3" s="57"/>
      <c r="I3" s="1"/>
      <c r="J3" s="1"/>
    </row>
    <row r="4" ht="44.25" customHeight="1" spans="1:10">
      <c r="A4" s="34" t="s">
        <v>275</v>
      </c>
      <c r="B4" s="34" t="s">
        <v>276</v>
      </c>
      <c r="C4" s="34" t="s">
        <v>277</v>
      </c>
      <c r="D4" s="34" t="s">
        <v>278</v>
      </c>
      <c r="E4" s="34" t="s">
        <v>279</v>
      </c>
      <c r="F4" s="58" t="s">
        <v>280</v>
      </c>
      <c r="G4" s="34" t="s">
        <v>281</v>
      </c>
      <c r="H4" s="58" t="s">
        <v>282</v>
      </c>
      <c r="I4" s="58" t="s">
        <v>283</v>
      </c>
      <c r="J4" s="34" t="s">
        <v>284</v>
      </c>
    </row>
    <row r="5" ht="14.25" customHeight="1" spans="1:10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>
        <v>6</v>
      </c>
      <c r="G5" s="35">
        <v>7</v>
      </c>
      <c r="H5" s="35">
        <v>8</v>
      </c>
      <c r="I5" s="35">
        <v>9</v>
      </c>
      <c r="J5" s="35">
        <v>10</v>
      </c>
    </row>
    <row r="6" ht="52.5" customHeight="1" spans="1:10">
      <c r="A6" s="36"/>
      <c r="B6" s="50"/>
      <c r="C6" s="50"/>
      <c r="D6" s="50"/>
      <c r="E6" s="59"/>
      <c r="F6" s="60"/>
      <c r="G6" s="59"/>
      <c r="H6" s="60"/>
      <c r="I6" s="60"/>
      <c r="J6" s="59"/>
    </row>
    <row r="7" ht="52.5" customHeight="1" spans="1:10">
      <c r="A7" s="36"/>
      <c r="B7" s="22"/>
      <c r="C7" s="52"/>
      <c r="D7" s="52"/>
      <c r="E7" s="36"/>
      <c r="F7" s="52"/>
      <c r="G7" s="59"/>
      <c r="H7" s="22"/>
      <c r="I7" s="22"/>
      <c r="J7" s="36"/>
    </row>
    <row r="8" ht="28" customHeight="1" spans="1:1">
      <c r="A8" s="39" t="s">
        <v>379</v>
      </c>
    </row>
  </sheetData>
  <mergeCells count="2">
    <mergeCell ref="A2:J2"/>
    <mergeCell ref="A3:H3"/>
  </mergeCells>
  <pageMargins left="0.75" right="0.75" top="1" bottom="1" header="0.5" footer="0.5"/>
  <pageSetup paperSize="9" scale="77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H9"/>
  <sheetViews>
    <sheetView showZeros="0" workbookViewId="0">
      <selection activeCell="A9" sqref="A9"/>
    </sheetView>
  </sheetViews>
  <sheetFormatPr defaultColWidth="9.14285714285714" defaultRowHeight="12" customHeight="1" outlineLevelCol="7"/>
  <cols>
    <col min="1" max="1" width="42" customWidth="1"/>
    <col min="2" max="8" width="16.9142857142857" customWidth="1"/>
  </cols>
  <sheetData>
    <row r="1" ht="14.25" customHeight="1" spans="1:8">
      <c r="A1" s="1"/>
      <c r="B1" s="1"/>
      <c r="C1" s="1"/>
      <c r="D1" s="1"/>
      <c r="E1" s="1"/>
      <c r="F1" s="1"/>
      <c r="G1" s="1"/>
      <c r="H1" s="43" t="s">
        <v>429</v>
      </c>
    </row>
    <row r="2" ht="28.5" customHeight="1" spans="1:8">
      <c r="A2" s="44" t="str">
        <f>"2025"&amp;"年新增资产配置表"</f>
        <v>2025年新增资产配置表</v>
      </c>
      <c r="B2" s="29"/>
      <c r="C2" s="29"/>
      <c r="D2" s="29"/>
      <c r="E2" s="29"/>
      <c r="F2" s="29"/>
      <c r="G2" s="29"/>
      <c r="H2" s="29"/>
    </row>
    <row r="3" ht="13.5" customHeight="1" spans="1:8">
      <c r="A3" s="45" t="str">
        <f>"单位名称："&amp;"德宏傣族景颇族自治州应急管理局"</f>
        <v>单位名称：德宏傣族景颇族自治州应急管理局</v>
      </c>
      <c r="B3" s="31"/>
      <c r="C3" s="46"/>
      <c r="D3" s="1"/>
      <c r="E3" s="1"/>
      <c r="F3" s="1"/>
      <c r="G3" s="1"/>
      <c r="H3" s="1"/>
    </row>
    <row r="4" ht="18" customHeight="1" spans="1:8">
      <c r="A4" s="11" t="s">
        <v>163</v>
      </c>
      <c r="B4" s="11" t="s">
        <v>430</v>
      </c>
      <c r="C4" s="11" t="s">
        <v>431</v>
      </c>
      <c r="D4" s="11" t="s">
        <v>432</v>
      </c>
      <c r="E4" s="11" t="s">
        <v>433</v>
      </c>
      <c r="F4" s="47" t="s">
        <v>434</v>
      </c>
      <c r="G4" s="48"/>
      <c r="H4" s="49"/>
    </row>
    <row r="5" ht="18" customHeight="1" spans="1:8">
      <c r="A5" s="18"/>
      <c r="B5" s="18"/>
      <c r="C5" s="18"/>
      <c r="D5" s="18"/>
      <c r="E5" s="18"/>
      <c r="F5" s="34" t="s">
        <v>385</v>
      </c>
      <c r="G5" s="34" t="s">
        <v>435</v>
      </c>
      <c r="H5" s="34" t="s">
        <v>436</v>
      </c>
    </row>
    <row r="6" ht="21" customHeight="1" spans="1:8">
      <c r="A6" s="34">
        <v>1</v>
      </c>
      <c r="B6" s="34">
        <v>2</v>
      </c>
      <c r="C6" s="34">
        <v>3</v>
      </c>
      <c r="D6" s="34">
        <v>4</v>
      </c>
      <c r="E6" s="34">
        <v>5</v>
      </c>
      <c r="F6" s="34">
        <v>6</v>
      </c>
      <c r="G6" s="34">
        <v>7</v>
      </c>
      <c r="H6" s="34">
        <v>8</v>
      </c>
    </row>
    <row r="7" ht="33" customHeight="1" spans="1:8">
      <c r="A7" s="50"/>
      <c r="B7" s="50"/>
      <c r="C7" s="50"/>
      <c r="D7" s="50"/>
      <c r="E7" s="50"/>
      <c r="F7" s="41"/>
      <c r="G7" s="51"/>
      <c r="H7" s="51"/>
    </row>
    <row r="8" ht="24" customHeight="1" spans="1:8">
      <c r="A8" s="52" t="s">
        <v>30</v>
      </c>
      <c r="B8" s="53"/>
      <c r="C8" s="53"/>
      <c r="D8" s="53"/>
      <c r="E8" s="53"/>
      <c r="F8" s="42"/>
      <c r="G8" s="54"/>
      <c r="H8" s="54"/>
    </row>
    <row r="9" ht="30" customHeight="1" spans="1:1">
      <c r="A9" s="39" t="s">
        <v>379</v>
      </c>
    </row>
  </sheetData>
  <mergeCells count="9">
    <mergeCell ref="A2:H2"/>
    <mergeCell ref="A3:C3"/>
    <mergeCell ref="F4:H4"/>
    <mergeCell ref="A8:E8"/>
    <mergeCell ref="A4:A5"/>
    <mergeCell ref="B4:B5"/>
    <mergeCell ref="C4:C5"/>
    <mergeCell ref="D4:D5"/>
    <mergeCell ref="E4:E5"/>
  </mergeCells>
  <pageMargins left="0.75" right="0.75" top="1" bottom="1" header="0.5" footer="0.5"/>
  <pageSetup paperSize="9" scale="96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K11"/>
  <sheetViews>
    <sheetView showZeros="0" workbookViewId="0">
      <selection activeCell="A11" sqref="A11"/>
    </sheetView>
  </sheetViews>
  <sheetFormatPr defaultColWidth="9.14285714285714" defaultRowHeight="14.25" customHeight="1"/>
  <cols>
    <col min="1" max="1" width="29" customWidth="1"/>
    <col min="2" max="3" width="23.847619047619" customWidth="1"/>
    <col min="4" max="4" width="11.1428571428571" customWidth="1"/>
    <col min="5" max="5" width="17.7142857142857" customWidth="1"/>
    <col min="6" max="6" width="9.84761904761905" customWidth="1"/>
    <col min="7" max="7" width="17.7142857142857" customWidth="1"/>
    <col min="8" max="11" width="15.4190476190476" customWidth="1"/>
  </cols>
  <sheetData>
    <row r="1" ht="13.5" customHeight="1" spans="1:11">
      <c r="A1" s="1"/>
      <c r="B1" s="1"/>
      <c r="C1" s="1"/>
      <c r="D1" s="2"/>
      <c r="E1" s="2"/>
      <c r="F1" s="2"/>
      <c r="G1" s="2"/>
      <c r="H1" s="3"/>
      <c r="I1" s="3"/>
      <c r="J1" s="3"/>
      <c r="K1" s="4" t="s">
        <v>437</v>
      </c>
    </row>
    <row r="2" ht="27.75" customHeight="1" spans="1:11">
      <c r="A2" s="29" t="str">
        <f>"2025"&amp;"年上级转移支付补助项目支出预算表"</f>
        <v>2025年上级转移支付补助项目支出预算表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ht="13.5" customHeight="1" spans="1:11">
      <c r="A3" s="30" t="str">
        <f>"单位名称："&amp;"德宏傣族景颇族自治州应急管理局"</f>
        <v>单位名称：德宏傣族景颇族自治州应急管理局</v>
      </c>
      <c r="B3" s="31"/>
      <c r="C3" s="31"/>
      <c r="D3" s="31"/>
      <c r="E3" s="31"/>
      <c r="F3" s="31"/>
      <c r="G3" s="31"/>
      <c r="H3" s="32"/>
      <c r="I3" s="32"/>
      <c r="J3" s="32"/>
      <c r="K3" s="40" t="s">
        <v>27</v>
      </c>
    </row>
    <row r="4" ht="21.75" customHeight="1" spans="1:11">
      <c r="A4" s="33" t="s">
        <v>232</v>
      </c>
      <c r="B4" s="33" t="s">
        <v>165</v>
      </c>
      <c r="C4" s="33" t="s">
        <v>233</v>
      </c>
      <c r="D4" s="34" t="s">
        <v>166</v>
      </c>
      <c r="E4" s="34" t="s">
        <v>167</v>
      </c>
      <c r="F4" s="34" t="s">
        <v>234</v>
      </c>
      <c r="G4" s="34" t="s">
        <v>235</v>
      </c>
      <c r="H4" s="35" t="s">
        <v>30</v>
      </c>
      <c r="I4" s="35" t="s">
        <v>438</v>
      </c>
      <c r="J4" s="35"/>
      <c r="K4" s="35"/>
    </row>
    <row r="5" ht="21.75" customHeight="1" spans="1:11">
      <c r="A5" s="33"/>
      <c r="B5" s="33"/>
      <c r="C5" s="33"/>
      <c r="D5" s="34"/>
      <c r="E5" s="34"/>
      <c r="F5" s="34"/>
      <c r="G5" s="34"/>
      <c r="H5" s="35"/>
      <c r="I5" s="34" t="s">
        <v>34</v>
      </c>
      <c r="J5" s="34" t="s">
        <v>35</v>
      </c>
      <c r="K5" s="34" t="s">
        <v>36</v>
      </c>
    </row>
    <row r="6" ht="40.5" customHeight="1" spans="1:11">
      <c r="A6" s="33"/>
      <c r="B6" s="33"/>
      <c r="C6" s="33"/>
      <c r="D6" s="34"/>
      <c r="E6" s="34"/>
      <c r="F6" s="34"/>
      <c r="G6" s="34"/>
      <c r="H6" s="35"/>
      <c r="I6" s="34" t="s">
        <v>33</v>
      </c>
      <c r="J6" s="34"/>
      <c r="K6" s="34"/>
    </row>
    <row r="7" ht="15" customHeight="1" spans="1:11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20">
        <v>10</v>
      </c>
      <c r="K7" s="20">
        <v>11</v>
      </c>
    </row>
    <row r="8" ht="52.5" customHeight="1" spans="1:11">
      <c r="A8" s="36"/>
      <c r="B8" s="22"/>
      <c r="C8" s="36"/>
      <c r="D8" s="36"/>
      <c r="E8" s="36"/>
      <c r="F8" s="36"/>
      <c r="G8" s="36"/>
      <c r="H8" s="23"/>
      <c r="I8" s="23"/>
      <c r="J8" s="23"/>
      <c r="K8" s="41"/>
    </row>
    <row r="9" ht="52.5" customHeight="1" spans="1:11">
      <c r="A9" s="22"/>
      <c r="B9" s="22"/>
      <c r="C9" s="22"/>
      <c r="D9" s="22"/>
      <c r="E9" s="22"/>
      <c r="F9" s="22"/>
      <c r="G9" s="22"/>
      <c r="H9" s="23"/>
      <c r="I9" s="23"/>
      <c r="J9" s="23"/>
      <c r="K9" s="42"/>
    </row>
    <row r="10" ht="30" customHeight="1" spans="1:11">
      <c r="A10" s="37" t="s">
        <v>378</v>
      </c>
      <c r="B10" s="38"/>
      <c r="C10" s="38"/>
      <c r="D10" s="38"/>
      <c r="E10" s="38"/>
      <c r="F10" s="38"/>
      <c r="G10" s="38"/>
      <c r="H10" s="23"/>
      <c r="I10" s="23"/>
      <c r="J10" s="23"/>
      <c r="K10" s="42"/>
    </row>
    <row r="11" ht="24" customHeight="1" spans="1:1">
      <c r="A11" s="39" t="s">
        <v>379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ageMargins left="0.75" right="0.75" top="1" bottom="1" header="0.5" footer="0.5"/>
  <pageSetup paperSize="9" scale="73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G11"/>
  <sheetViews>
    <sheetView showZeros="0" topLeftCell="A3" workbookViewId="0">
      <selection activeCell="J5" sqref="J5"/>
    </sheetView>
  </sheetViews>
  <sheetFormatPr defaultColWidth="9.14285714285714" defaultRowHeight="14.25" customHeight="1" outlineLevelCol="6"/>
  <cols>
    <col min="1" max="1" width="30.8571428571429" customWidth="1"/>
    <col min="2" max="2" width="20.047619047619" customWidth="1"/>
    <col min="3" max="3" width="22.4285714285714" customWidth="1"/>
    <col min="4" max="4" width="20.047619047619" customWidth="1"/>
    <col min="5" max="7" width="21.047619047619" customWidth="1"/>
  </cols>
  <sheetData>
    <row r="1" ht="13.5" customHeight="1" spans="1:7">
      <c r="A1" s="1"/>
      <c r="B1" s="1"/>
      <c r="C1" s="1"/>
      <c r="D1" s="2"/>
      <c r="E1" s="3"/>
      <c r="F1" s="3"/>
      <c r="G1" s="4" t="s">
        <v>439</v>
      </c>
    </row>
    <row r="2" ht="27.75" customHeight="1" spans="1:7">
      <c r="A2" s="5" t="str">
        <f>"2025"&amp;"年部门项目支出中期规划预算表"</f>
        <v>2025年部门项目支出中期规划预算表</v>
      </c>
      <c r="B2" s="5"/>
      <c r="C2" s="5"/>
      <c r="D2" s="5"/>
      <c r="E2" s="5"/>
      <c r="F2" s="5"/>
      <c r="G2" s="5"/>
    </row>
    <row r="3" ht="13.5" customHeight="1" spans="1:7">
      <c r="A3" s="6" t="str">
        <f>"单位名称："&amp;"德宏傣族景颇族自治州应急管理局"</f>
        <v>单位名称：德宏傣族景颇族自治州应急管理局</v>
      </c>
      <c r="B3" s="7"/>
      <c r="C3" s="7"/>
      <c r="D3" s="7"/>
      <c r="E3" s="8"/>
      <c r="F3" s="8"/>
      <c r="G3" s="9" t="s">
        <v>27</v>
      </c>
    </row>
    <row r="4" ht="21.75" customHeight="1" spans="1:7">
      <c r="A4" s="10" t="s">
        <v>233</v>
      </c>
      <c r="B4" s="10" t="s">
        <v>232</v>
      </c>
      <c r="C4" s="10" t="s">
        <v>165</v>
      </c>
      <c r="D4" s="11" t="s">
        <v>440</v>
      </c>
      <c r="E4" s="12" t="s">
        <v>34</v>
      </c>
      <c r="F4" s="13"/>
      <c r="G4" s="14"/>
    </row>
    <row r="5" ht="21.75" customHeight="1" spans="1:7">
      <c r="A5" s="15"/>
      <c r="B5" s="15"/>
      <c r="C5" s="15"/>
      <c r="D5" s="16"/>
      <c r="E5" s="11" t="str">
        <f>"2025"&amp;"年"</f>
        <v>2025年</v>
      </c>
      <c r="F5" s="11" t="str">
        <f>"2025"+1&amp;"年"</f>
        <v>2026年</v>
      </c>
      <c r="G5" s="11" t="str">
        <f>"2025"+2&amp;"年"</f>
        <v>2027年</v>
      </c>
    </row>
    <row r="6" ht="40.5" customHeight="1" spans="1:7">
      <c r="A6" s="17"/>
      <c r="B6" s="17"/>
      <c r="C6" s="17"/>
      <c r="D6" s="18"/>
      <c r="E6" s="18" t="s">
        <v>33</v>
      </c>
      <c r="F6" s="18" t="s">
        <v>33</v>
      </c>
      <c r="G6" s="18" t="s">
        <v>33</v>
      </c>
    </row>
    <row r="7" ht="15" customHeight="1" spans="1:7">
      <c r="A7" s="19">
        <v>1</v>
      </c>
      <c r="B7" s="19">
        <v>2</v>
      </c>
      <c r="C7" s="19">
        <v>3</v>
      </c>
      <c r="D7" s="20">
        <v>4</v>
      </c>
      <c r="E7" s="19">
        <v>5</v>
      </c>
      <c r="F7" s="19">
        <v>6</v>
      </c>
      <c r="G7" s="19">
        <v>7</v>
      </c>
    </row>
    <row r="8" ht="57" customHeight="1" spans="1:7">
      <c r="A8" s="21" t="s">
        <v>46</v>
      </c>
      <c r="B8" s="22"/>
      <c r="C8" s="22"/>
      <c r="D8" s="22"/>
      <c r="E8" s="23">
        <v>1651200</v>
      </c>
      <c r="F8" s="23"/>
      <c r="G8" s="23"/>
    </row>
    <row r="9" ht="57" customHeight="1" spans="1:7">
      <c r="A9" s="24"/>
      <c r="B9" s="22" t="s">
        <v>441</v>
      </c>
      <c r="C9" s="22" t="s">
        <v>247</v>
      </c>
      <c r="D9" s="22" t="s">
        <v>442</v>
      </c>
      <c r="E9" s="23">
        <v>1153200</v>
      </c>
      <c r="F9" s="23"/>
      <c r="G9" s="23"/>
    </row>
    <row r="10" ht="57" customHeight="1" spans="1:7">
      <c r="A10" s="25"/>
      <c r="B10" s="22" t="s">
        <v>441</v>
      </c>
      <c r="C10" s="22" t="s">
        <v>238</v>
      </c>
      <c r="D10" s="22" t="s">
        <v>442</v>
      </c>
      <c r="E10" s="23">
        <v>498000</v>
      </c>
      <c r="F10" s="23"/>
      <c r="G10" s="23"/>
    </row>
    <row r="11" ht="57" customHeight="1" spans="1:7">
      <c r="A11" s="26" t="s">
        <v>30</v>
      </c>
      <c r="B11" s="27" t="s">
        <v>443</v>
      </c>
      <c r="C11" s="27"/>
      <c r="D11" s="28"/>
      <c r="E11" s="23">
        <v>1651200</v>
      </c>
      <c r="F11" s="23"/>
      <c r="G11" s="23"/>
    </row>
  </sheetData>
  <mergeCells count="11">
    <mergeCell ref="A2:G2"/>
    <mergeCell ref="A3:D3"/>
    <mergeCell ref="E4:G4"/>
    <mergeCell ref="A11:D11"/>
    <mergeCell ref="A4:A6"/>
    <mergeCell ref="B4:B6"/>
    <mergeCell ref="C4:C6"/>
    <mergeCell ref="D4:D6"/>
    <mergeCell ref="E5:E6"/>
    <mergeCell ref="F5:F6"/>
    <mergeCell ref="G5:G6"/>
  </mergeCells>
  <pageMargins left="0.75" right="0.75" top="1" bottom="1" header="0.5" footer="0.5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州对下转移支付预算表09-1</vt:lpstr>
      <vt:lpstr>州对下转移支付绩效目标表09-2</vt:lpstr>
      <vt:lpstr>新增资产配置表10</vt:lpstr>
      <vt:lpstr>上级补助项目支出预算表11</vt:lpstr>
      <vt:lpstr>部门项目中期规划预算表12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2025-03-03T06:32:00Z</dcterms:created>
  <dcterms:modified xsi:type="dcterms:W3CDTF">2025-03-19T03:20:39Z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2052-11.8.2.12089</vt:lpwstr>
  </property>
  <property fmtid="{D5CDD505-2E9C-101B-9397-08002B2CF9AE}" pid="3" name="ICV">
    <vt:lpwstr>CC543FDCFF124FCB9B57E25C6E0FED09</vt:lpwstr>
  </property>
</Properties>
</file>